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506" windowWidth="9570" windowHeight="8910" tabRatio="601" activeTab="0"/>
  </bookViews>
  <sheets>
    <sheet name="目次" sheetId="1" r:id="rId1"/>
    <sheet name="1担当課" sheetId="2" r:id="rId2"/>
    <sheet name="2(1)土地利用" sheetId="3" r:id="rId3"/>
    <sheet name="2(2)都市計画用途地域別面積" sheetId="4" r:id="rId4"/>
    <sheet name="3(1)世帯数及び男女別、年齢別人口" sheetId="5" r:id="rId5"/>
    <sheet name="3(2)国籍別外国人登録者数" sheetId="6" r:id="rId6"/>
    <sheet name="3(3)人口動向" sheetId="7" r:id="rId7"/>
    <sheet name="3(4)各市町間流動人口" sheetId="8" r:id="rId8"/>
    <sheet name="4(1,2)産業" sheetId="9" r:id="rId9"/>
    <sheet name="4(3)産業2" sheetId="10" r:id="rId10"/>
    <sheet name="4(4)農業産出額" sheetId="11" r:id="rId11"/>
    <sheet name="4(5)商品販売額" sheetId="12" r:id="rId12"/>
    <sheet name="5(1)保育所・幼稚園" sheetId="13" r:id="rId13"/>
    <sheet name="5(2)学校数・児童・生徒数" sheetId="14" r:id="rId14"/>
    <sheet name="6(1)歳入歳出" sheetId="15" r:id="rId15"/>
  </sheets>
  <definedNames>
    <definedName name="_xlnm.Print_Area" localSheetId="1">'1担当課'!$A$1:$C$58</definedName>
    <definedName name="_xlnm.Print_Area" localSheetId="3">'2(2)都市計画用途地域別面積'!$A$1:$N$16</definedName>
    <definedName name="_xlnm.Print_Area" localSheetId="4">'3(1)世帯数及び男女別、年齢別人口'!$A$1:$H$19</definedName>
    <definedName name="_xlnm.Print_Area" localSheetId="5">'3(2)国籍別外国人登録者数'!$A$1:$H$17</definedName>
    <definedName name="_xlnm.Print_Area" localSheetId="6">'3(3)人口動向'!$A$1:$J$43</definedName>
    <definedName name="_xlnm.Print_Area" localSheetId="7">'3(4)各市町間流動人口'!$A$1:$R$38</definedName>
    <definedName name="_xlnm.Print_Area" localSheetId="8">'4(1,2)産業'!$A$1:$U$33</definedName>
    <definedName name="_xlnm.Print_Area" localSheetId="9">'4(3)産業2'!$A$1:$N$33</definedName>
    <definedName name="_xlnm.Print_Area" localSheetId="10">'4(4)農業産出額'!$A$1:$N$17</definedName>
    <definedName name="_xlnm.Print_Area" localSheetId="11">'4(5)商品販売額'!$A$1:$J$19</definedName>
    <definedName name="_xlnm.Print_Area" localSheetId="12">'5(1)保育所・幼稚園'!$A$1:$J$36</definedName>
    <definedName name="_xlnm.Print_Area" localSheetId="13">'5(2)学校数・児童・生徒数'!$A$1:$J$17</definedName>
  </definedNames>
  <calcPr fullCalcOnLoad="1"/>
</workbook>
</file>

<file path=xl/sharedStrings.xml><?xml version="1.0" encoding="utf-8"?>
<sst xmlns="http://schemas.openxmlformats.org/spreadsheetml/2006/main" count="901" uniqueCount="464">
  <si>
    <t xml:space="preserve"> 0564-23-6032 (直通)</t>
  </si>
  <si>
    <t xml:space="preserve"> 〒447-8601</t>
  </si>
  <si>
    <t xml:space="preserve"> 碧南市松本町28</t>
  </si>
  <si>
    <t xml:space="preserve"> 〒472-8666</t>
  </si>
  <si>
    <t xml:space="preserve"> 知立市広見3丁目1</t>
  </si>
  <si>
    <t xml:space="preserve"> 0566-83-1141</t>
  </si>
  <si>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</si>
  <si>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</si>
  <si>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</si>
  <si>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</si>
  <si>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</si>
  <si>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</si>
  <si>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</si>
  <si>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一 色 町</t>
  </si>
  <si>
    <t>吉 良 町</t>
  </si>
  <si>
    <t>幡 豆 町</t>
  </si>
  <si>
    <t>幸 田 町</t>
  </si>
  <si>
    <t>※ 数値にはすべて「約」がつく。</t>
  </si>
  <si>
    <t>名古屋市</t>
  </si>
  <si>
    <t>県    外</t>
  </si>
  <si>
    <t>総    数</t>
  </si>
  <si>
    <t>＊</t>
  </si>
  <si>
    <t>※ 上段は通勤者、下段は通学者（１５歳未満を含む）を示す。</t>
  </si>
  <si>
    <t>※ 横欄は流出人口、縦欄は流入人口を示す。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</si>
  <si>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</si>
  <si>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</si>
  <si>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</si>
  <si>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</si>
  <si>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</si>
  <si>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</si>
  <si>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</si>
  <si>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</si>
  <si>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</si>
  <si>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</si>
  <si>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</si>
  <si>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</si>
  <si>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</si>
  <si>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</si>
  <si>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</si>
  <si>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</si>
  <si>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</si>
  <si>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</si>
  <si>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</si>
  <si>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</si>
  <si>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</si>
  <si>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</si>
  <si>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</si>
  <si>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</si>
  <si>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</si>
  <si>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</si>
  <si>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</si>
  <si>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</si>
  <si>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</si>
  <si>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</si>
  <si>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</si>
  <si>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</si>
  <si>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</si>
  <si>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</si>
  <si>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</si>
  <si>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</si>
  <si>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</si>
  <si>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</si>
  <si>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＊</t>
  </si>
  <si>
    <t>安 城 市</t>
  </si>
  <si>
    <t>一 色 町</t>
  </si>
  <si>
    <t>岡 崎 市</t>
  </si>
  <si>
    <t>(単位：千円）</t>
  </si>
  <si>
    <t>吉 良 町</t>
  </si>
  <si>
    <t>幸 田 町</t>
  </si>
  <si>
    <t>高 浜 市</t>
  </si>
  <si>
    <t>知 立 市</t>
  </si>
  <si>
    <t>碧 南 市</t>
  </si>
  <si>
    <t>刈 谷 市</t>
  </si>
  <si>
    <t>＊</t>
  </si>
  <si>
    <t>西 尾 市</t>
  </si>
  <si>
    <t>幡 豆 町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</si>
  <si>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</si>
  <si>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</si>
  <si>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</si>
  <si>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</si>
  <si>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</si>
  <si>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</si>
  <si>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</si>
  <si>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ゴム製品</t>
  </si>
  <si>
    <t>皮革製品</t>
  </si>
  <si>
    <t>窯業･土石</t>
  </si>
  <si>
    <t>鉄鋼</t>
  </si>
  <si>
    <t>非鉄金属</t>
  </si>
  <si>
    <t>金属製品</t>
  </si>
  <si>
    <t>電気機械</t>
  </si>
  <si>
    <t>情報通信機械</t>
  </si>
  <si>
    <t>電子部品</t>
  </si>
  <si>
    <t>輸送機械</t>
  </si>
  <si>
    <t>食料品</t>
  </si>
  <si>
    <t>飲料･飼料</t>
  </si>
  <si>
    <t>-</t>
  </si>
  <si>
    <t xml:space="preserve"> 〒444-1398</t>
  </si>
  <si>
    <t xml:space="preserve"> 高浜市青木町4丁目1-2</t>
  </si>
  <si>
    <t xml:space="preserve"> 0566-52-1110</t>
  </si>
  <si>
    <t>高浜市</t>
  </si>
  <si>
    <t>幡豆町</t>
  </si>
  <si>
    <t xml:space="preserve"> 0566-62-1004（直通） </t>
  </si>
  <si>
    <t>刈谷市</t>
  </si>
  <si>
    <t>一色町</t>
  </si>
  <si>
    <t>岡崎市</t>
  </si>
  <si>
    <t>西尾市</t>
  </si>
  <si>
    <t>碧 南 市</t>
  </si>
  <si>
    <t xml:space="preserve"> kikaku@city.chiryu.lg.jp</t>
  </si>
  <si>
    <t>知立市</t>
  </si>
  <si>
    <t>吉良町</t>
  </si>
  <si>
    <t xml:space="preserve"> 〒444-0596</t>
  </si>
  <si>
    <t xml:space="preserve"> 吉良町大字荻原字川畑20</t>
  </si>
  <si>
    <t xml:space="preserve"> 0563-32-3209</t>
  </si>
  <si>
    <t xml:space="preserve"> kikaku@town.kira.lg.jp</t>
  </si>
  <si>
    <t xml:space="preserve"> 刈谷市東陽町1丁目1</t>
  </si>
  <si>
    <t xml:space="preserve"> 〒448-8501</t>
  </si>
  <si>
    <t xml:space="preserve"> 0566-23-1105</t>
  </si>
  <si>
    <t xml:space="preserve"> jyousys@city.kariya.lg.jp</t>
  </si>
  <si>
    <t xml:space="preserve"> 安城市桜町18-23</t>
  </si>
  <si>
    <t xml:space="preserve"> 0566-76-1112</t>
  </si>
  <si>
    <t xml:space="preserve"> 〒445-8501</t>
  </si>
  <si>
    <t xml:space="preserve"> 一色町大字一色字伊那跨61</t>
  </si>
  <si>
    <t xml:space="preserve"> 0563-72-3731</t>
  </si>
  <si>
    <t>豊田市</t>
  </si>
  <si>
    <t>豊 田 市</t>
  </si>
  <si>
    <t xml:space="preserve"> 豊 田 市 </t>
  </si>
  <si>
    <t>低層住居専用地域
第一種</t>
  </si>
  <si>
    <t>低層住居専用地域
第二種</t>
  </si>
  <si>
    <t>第一種住居地域</t>
  </si>
  <si>
    <t>（４）農業産出額</t>
  </si>
  <si>
    <t>運輸業</t>
  </si>
  <si>
    <t>不動産業</t>
  </si>
  <si>
    <t>複合サービス事業</t>
  </si>
  <si>
    <t>金 融
保険業</t>
  </si>
  <si>
    <t>卸 売
小売業</t>
  </si>
  <si>
    <t>飲食店
宿泊業</t>
  </si>
  <si>
    <t>医 療
福 祉</t>
  </si>
  <si>
    <t>配当割交付金</t>
  </si>
  <si>
    <t xml:space="preserve"> 豊田市西町3-60</t>
  </si>
  <si>
    <t xml:space="preserve"> 0563-32-1113（直通）</t>
  </si>
  <si>
    <t>＊</t>
  </si>
  <si>
    <t>Ｘ</t>
  </si>
  <si>
    <t xml:space="preserve"> 岡崎市十王町2丁目9</t>
  </si>
  <si>
    <t>※従業者４人以上の事業所</t>
  </si>
  <si>
    <t>碧南市</t>
  </si>
  <si>
    <t xml:space="preserve"> 〒444-8601</t>
  </si>
  <si>
    <t xml:space="preserve"> 0564-23-6846</t>
  </si>
  <si>
    <t>Ｈ12年</t>
  </si>
  <si>
    <t>Ｈ17年</t>
  </si>
  <si>
    <t xml:space="preserve"> 〒471-8501</t>
  </si>
  <si>
    <t xml:space="preserve"> 0565-31-8623</t>
  </si>
  <si>
    <t xml:space="preserve"> shomu@city.toyota.aichi.jp</t>
  </si>
  <si>
    <t>安城市</t>
  </si>
  <si>
    <t xml:space="preserve">  情報管理グループ</t>
  </si>
  <si>
    <t xml:space="preserve"> 0566-52-1111 (内329)</t>
  </si>
  <si>
    <t xml:space="preserve"> johou@city.takahama.lg.jp</t>
  </si>
  <si>
    <t>運 輸</t>
  </si>
  <si>
    <t>※ 岡崎市については旧額田町を含む。</t>
  </si>
  <si>
    <t>寄附金</t>
  </si>
  <si>
    <t xml:space="preserve"> 〒470-0295</t>
  </si>
  <si>
    <t xml:space="preserve"> 0561-32-2165</t>
  </si>
  <si>
    <t xml:space="preserve"> 西尾市寄住町下田22</t>
  </si>
  <si>
    <t xml:space="preserve"> kikaku@city.nishio.lg.jp</t>
  </si>
  <si>
    <t>-</t>
  </si>
  <si>
    <t>雑 穀
豆 類</t>
  </si>
  <si>
    <t>いも類</t>
  </si>
  <si>
    <t>花き</t>
  </si>
  <si>
    <t>種 苗
苗木類
その他</t>
  </si>
  <si>
    <t xml:space="preserve"> tokei@city.okazaki.aichi.jp</t>
  </si>
  <si>
    <t xml:space="preserve"> 〒446-8501</t>
  </si>
  <si>
    <t xml:space="preserve"> 〒444-0492</t>
  </si>
  <si>
    <t xml:space="preserve"> 0563-72-9602 (直通)</t>
  </si>
  <si>
    <t xml:space="preserve"> 〒444-0798</t>
  </si>
  <si>
    <t xml:space="preserve"> 0563-63-0125 (直通)</t>
  </si>
  <si>
    <t xml:space="preserve"> 幡豆町大字西幡豆字仲田14-2</t>
  </si>
  <si>
    <t xml:space="preserve"> 0563-63-0132</t>
  </si>
  <si>
    <t xml:space="preserve"> 〒444-0192</t>
  </si>
  <si>
    <t xml:space="preserve"> 0564-63-5132 (直通)</t>
  </si>
  <si>
    <t xml:space="preserve"> 幸田町大字菱池字元林1-1</t>
  </si>
  <si>
    <t xml:space="preserve"> 0564-63-5139</t>
  </si>
  <si>
    <t xml:space="preserve"> kikakujoho@town.kota.lg.jp</t>
  </si>
  <si>
    <t>幸田町</t>
  </si>
  <si>
    <t>所  在  地</t>
  </si>
  <si>
    <t>Ｅメールアドレス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</si>
  <si>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</si>
  <si>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</si>
  <si>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</si>
  <si>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</si>
  <si>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</si>
  <si>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</si>
  <si>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</si>
  <si>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</si>
  <si>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</si>
  <si>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</si>
  <si>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</si>
  <si>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</si>
  <si>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</si>
  <si>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</si>
  <si>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</si>
  <si>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</si>
  <si>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</si>
  <si>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</si>
  <si>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</si>
  <si>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</si>
  <si>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</si>
  <si>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</si>
  <si>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</si>
  <si>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</si>
  <si>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</si>
  <si>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</si>
  <si>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</si>
  <si>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</si>
  <si>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</si>
  <si>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</si>
  <si>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</si>
  <si>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</si>
  <si>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</si>
  <si>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</si>
  <si>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</si>
  <si>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</si>
  <si>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</si>
  <si>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</si>
  <si>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豊 田 市</t>
  </si>
  <si>
    <t>名古屋市</t>
  </si>
  <si>
    <t>県   内
そ の 他</t>
  </si>
  <si>
    <t>県    外</t>
  </si>
  <si>
    <t>総    数</t>
  </si>
  <si>
    <t>（１）産業別就業者数</t>
  </si>
  <si>
    <t>農  業</t>
  </si>
  <si>
    <t>林  業</t>
  </si>
  <si>
    <t>漁  業</t>
  </si>
  <si>
    <t>鉱  業</t>
  </si>
  <si>
    <t>建設業</t>
  </si>
  <si>
    <t>製造業</t>
  </si>
  <si>
    <t>（２）産業別事業所数 民営（非農林漁業）</t>
  </si>
  <si>
    <t>（３）産業分類別工業製造品出荷額等</t>
  </si>
  <si>
    <t>総  額</t>
  </si>
  <si>
    <t>総 額</t>
  </si>
  <si>
    <t>耕  種  作  物</t>
  </si>
  <si>
    <t>畜 産</t>
  </si>
  <si>
    <t>加 工
農産物</t>
  </si>
  <si>
    <t>計</t>
  </si>
  <si>
    <t>米</t>
  </si>
  <si>
    <t>麦 類</t>
  </si>
  <si>
    <t>野 菜</t>
  </si>
  <si>
    <t>果 実</t>
  </si>
  <si>
    <t>工 芸
農作物</t>
  </si>
  <si>
    <t>（５）商品販売額</t>
  </si>
  <si>
    <t>卸売業</t>
  </si>
  <si>
    <t>小     売     業</t>
  </si>
  <si>
    <t>小売業計</t>
  </si>
  <si>
    <t>その他の小売業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</si>
  <si>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</si>
  <si>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</si>
  <si>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</si>
  <si>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</si>
  <si>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</si>
  <si>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</si>
  <si>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</si>
  <si>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</si>
  <si>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</si>
  <si>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</si>
  <si>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</si>
  <si>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</si>
  <si>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</si>
  <si>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</si>
  <si>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※ 上段は幼稚園、下段は保育所を示す。</t>
  </si>
  <si>
    <t xml:space="preserve"> keiei@city.anjo.aichi.jp</t>
  </si>
  <si>
    <t xml:space="preserve">  地域協働課</t>
  </si>
  <si>
    <t xml:space="preserve"> chiiki@town.isshiki.lg.jp</t>
  </si>
  <si>
    <t xml:space="preserve"> kikaku@town.hazu.lg.jp</t>
  </si>
  <si>
    <t xml:space="preserve"> 0561-32-8006(直通)</t>
  </si>
  <si>
    <t>株式等譲渡所得割交付金</t>
  </si>
  <si>
    <t>地方消費税交付金</t>
  </si>
  <si>
    <t>２ 土地の利用状況</t>
  </si>
  <si>
    <t>３ 人 口</t>
  </si>
  <si>
    <t>４ 産 業</t>
  </si>
  <si>
    <r>
      <t>電気・ｶﾞｽ</t>
    </r>
    <r>
      <rPr>
        <sz val="10.8"/>
        <rFont val="ＭＳ ゴシック"/>
        <family val="3"/>
      </rPr>
      <t xml:space="preserve">
熱供給
水道業</t>
    </r>
  </si>
  <si>
    <t>情報
通信業</t>
  </si>
  <si>
    <t>医 療
福 祉</t>
  </si>
  <si>
    <r>
      <t>公 務</t>
    </r>
    <r>
      <rPr>
        <sz val="8"/>
        <rFont val="ＭＳ ゴシック"/>
        <family val="3"/>
      </rPr>
      <t xml:space="preserve">
</t>
    </r>
    <r>
      <rPr>
        <sz val="7"/>
        <rFont val="ＭＳ ゴシック"/>
        <family val="3"/>
      </rPr>
      <t>(他に分類されないもの)</t>
    </r>
  </si>
  <si>
    <r>
      <t xml:space="preserve">サービス業
</t>
    </r>
    <r>
      <rPr>
        <sz val="7"/>
        <rFont val="ＭＳ ゴシック"/>
        <family val="3"/>
      </rPr>
      <t>(他に分類されないもの)</t>
    </r>
  </si>
  <si>
    <t>分 類
不 能</t>
  </si>
  <si>
    <r>
      <t xml:space="preserve">教 育
</t>
    </r>
    <r>
      <rPr>
        <sz val="8"/>
        <rFont val="ＭＳ ゴシック"/>
        <family val="3"/>
      </rPr>
      <t>学習支援業</t>
    </r>
  </si>
  <si>
    <t>プラスチック</t>
  </si>
  <si>
    <r>
      <t>（平成1</t>
    </r>
    <r>
      <rPr>
        <sz val="10.8"/>
        <rFont val="ＭＳ 明朝"/>
        <family val="1"/>
      </rPr>
      <t>8年生産農業所得統計 単位：千万円）</t>
    </r>
  </si>
  <si>
    <t>織物・衣服
身の回り品</t>
  </si>
  <si>
    <t>幼稚園・
保育所数</t>
  </si>
  <si>
    <t>小 学 校</t>
  </si>
  <si>
    <t>中 学 校</t>
  </si>
  <si>
    <t>西三河総数</t>
  </si>
  <si>
    <t>（２）国籍別外国人登録者数</t>
  </si>
  <si>
    <t>韓国・朝鮮</t>
  </si>
  <si>
    <t>中国</t>
  </si>
  <si>
    <t>その他</t>
  </si>
  <si>
    <t>ブラジル</t>
  </si>
  <si>
    <t>フィリピン</t>
  </si>
  <si>
    <t>ペルー</t>
  </si>
  <si>
    <t>（３）人口動向</t>
  </si>
  <si>
    <t>（４）各市町間流動人口</t>
  </si>
  <si>
    <t>X</t>
  </si>
  <si>
    <t>X</t>
  </si>
  <si>
    <r>
      <t>(各年</t>
    </r>
    <r>
      <rPr>
        <sz val="10.8"/>
        <rFont val="ＭＳ 明朝"/>
        <family val="1"/>
      </rPr>
      <t xml:space="preserve">1月～12月中 </t>
    </r>
    <r>
      <rPr>
        <sz val="10.8"/>
        <rFont val="ＭＳ 明朝"/>
        <family val="1"/>
      </rPr>
      <t>愛知県人口動向調査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</si>
  <si>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</si>
  <si>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</t>
    </r>
    <r>
      <rPr>
        <sz val="10.8"/>
        <rFont val="ＭＳ 明朝"/>
        <family val="1"/>
      </rPr>
      <t>9</t>
    </r>
    <r>
      <rPr>
        <sz val="10.8"/>
        <rFont val="ＭＳ 明朝"/>
        <family val="1"/>
      </rPr>
      <t>年6月1日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商業統計調査 単位：百万円）</t>
    </r>
  </si>
  <si>
    <t>各種商品</t>
  </si>
  <si>
    <t>自動車
自転車</t>
  </si>
  <si>
    <t>家具・じゅう器
家庭用機械器具</t>
  </si>
  <si>
    <t>飲食料品</t>
  </si>
  <si>
    <t>市町・担当課係名</t>
  </si>
  <si>
    <t>ＦＡＸ　番　号</t>
  </si>
  <si>
    <t>電　話　番　号</t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</si>
  <si>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</si>
  <si>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 xml:space="preserve"> 碧南市 総務部</t>
  </si>
  <si>
    <t xml:space="preserve"> 刈谷市 企画部</t>
  </si>
  <si>
    <t xml:space="preserve"> 豊田市 総務部</t>
  </si>
  <si>
    <t xml:space="preserve"> 安城市 企画部</t>
  </si>
  <si>
    <t xml:space="preserve"> 西尾市 企画部</t>
  </si>
  <si>
    <t xml:space="preserve"> 知立市 企画部</t>
  </si>
  <si>
    <t xml:space="preserve"> 高浜市 行政管理部</t>
  </si>
  <si>
    <t xml:space="preserve"> 一色町 総務部</t>
  </si>
  <si>
    <t xml:space="preserve"> 吉良町 総務部</t>
  </si>
  <si>
    <t xml:space="preserve"> 幡豆町</t>
  </si>
  <si>
    <t xml:space="preserve"> 幸田町 総務部</t>
  </si>
  <si>
    <t xml:space="preserve"> </t>
  </si>
  <si>
    <t xml:space="preserve">  企画課 統計班</t>
  </si>
  <si>
    <t xml:space="preserve">  情報システム課 統計担当</t>
  </si>
  <si>
    <t xml:space="preserve">  庶務課 選挙･統計担当</t>
  </si>
  <si>
    <t xml:space="preserve">  経営管理課 経営管理係</t>
  </si>
  <si>
    <t xml:space="preserve">  企画課 統計担当</t>
  </si>
  <si>
    <t xml:space="preserve">  企画課 情報担当</t>
  </si>
  <si>
    <t xml:space="preserve">  企画課 企画係</t>
  </si>
  <si>
    <t xml:space="preserve">  企画政策課 情報グループ</t>
  </si>
  <si>
    <t>１ 各市町統計担当課・係名、所在地、電話・ＦＡＸ番号・Ｅメールアドレス</t>
  </si>
  <si>
    <t>総　数</t>
  </si>
  <si>
    <r>
      <t>（平成18年10月1日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事業所・企業統計調査）</t>
    </r>
  </si>
  <si>
    <t>※ 幼稚園・保育所数欄の（  ）内は公立を再掲。</t>
  </si>
  <si>
    <t>その他
増　減</t>
  </si>
  <si>
    <t>※ 教員数は本務の者で、校長を含む。</t>
  </si>
  <si>
    <t>みよし市</t>
  </si>
  <si>
    <t>-</t>
  </si>
  <si>
    <t xml:space="preserve"> みよし市 総務部</t>
  </si>
  <si>
    <t>　企画調整グループ</t>
  </si>
  <si>
    <t xml:space="preserve"> 岡崎市 企画財政部</t>
  </si>
  <si>
    <t>　情報統計係</t>
  </si>
  <si>
    <t xml:space="preserve">  情報システム課 </t>
  </si>
  <si>
    <t>※平成19年から市町村別農業産出額の積算が廃止になりました。</t>
  </si>
  <si>
    <t>※ 教員・保育士数は兼務を含む。</t>
  </si>
  <si>
    <t>※ 豊田市の保育所について、調査以外のへき地保育所を合算した数を掲載。</t>
  </si>
  <si>
    <t>（平成22年1月1日 単位：k㎡）</t>
  </si>
  <si>
    <r>
      <t>（平成2</t>
    </r>
    <r>
      <rPr>
        <sz val="10.8"/>
        <rFont val="ＭＳ 明朝"/>
        <family val="1"/>
      </rPr>
      <t>2</t>
    </r>
    <r>
      <rPr>
        <sz val="10.8"/>
        <rFont val="ＭＳ 明朝"/>
        <family val="1"/>
      </rPr>
      <t>年12月31日 単位：ha）</t>
    </r>
  </si>
  <si>
    <r>
      <t>(平成</t>
    </r>
    <r>
      <rPr>
        <sz val="10.8"/>
        <rFont val="ＭＳ 明朝"/>
        <family val="1"/>
      </rPr>
      <t>22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</t>
    </r>
    <r>
      <rPr>
        <sz val="10.8"/>
        <rFont val="ＭＳ 明朝"/>
        <family val="1"/>
      </rPr>
      <t>＋</t>
    </r>
    <r>
      <rPr>
        <sz val="10.8"/>
        <rFont val="ＭＳ 明朝"/>
        <family val="1"/>
      </rPr>
      <t>外国人登録）</t>
    </r>
  </si>
  <si>
    <r>
      <t>(平成</t>
    </r>
    <r>
      <rPr>
        <sz val="10.8"/>
        <rFont val="ＭＳ 明朝"/>
        <family val="1"/>
      </rPr>
      <t>22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外国人登録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</si>
  <si>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t>Ｈ22年</t>
  </si>
  <si>
    <r>
      <t>（平成2</t>
    </r>
    <r>
      <rPr>
        <sz val="10.8"/>
        <rFont val="ＭＳ 明朝"/>
        <family val="1"/>
      </rPr>
      <t>2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</si>
  <si>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平成21年度一般会計歳入歳出決算額</t>
  </si>
  <si>
    <t xml:space="preserve"> joho@city.aichi-miyoshi.lg.jp</t>
  </si>
  <si>
    <t xml:space="preserve"> みよし市三好町小坂50</t>
  </si>
  <si>
    <r>
      <t>（平成</t>
    </r>
    <r>
      <rPr>
        <sz val="10.8"/>
        <rFont val="ＭＳ 明朝"/>
        <family val="1"/>
      </rPr>
      <t>21</t>
    </r>
    <r>
      <rPr>
        <sz val="10.8"/>
        <rFont val="ＭＳ 明朝"/>
        <family val="1"/>
      </rPr>
      <t>年12月31日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工業統計調査 単位：万円）</t>
    </r>
  </si>
  <si>
    <t xml:space="preserve"> 0565-34-6986(直通)</t>
  </si>
  <si>
    <t>-</t>
  </si>
  <si>
    <t xml:space="preserve">  企画政策課 政策係</t>
  </si>
  <si>
    <t xml:space="preserve"> 0566-83-1111 (内286)</t>
  </si>
  <si>
    <t xml:space="preserve"> 0566-71-2205 (直通)</t>
  </si>
  <si>
    <t>-</t>
  </si>
  <si>
    <t>-</t>
  </si>
  <si>
    <t>△ 9</t>
  </si>
  <si>
    <t>△ 60</t>
  </si>
  <si>
    <t>△ 151</t>
  </si>
  <si>
    <t xml:space="preserve"> - </t>
  </si>
  <si>
    <t xml:space="preserve"> 0563-56-2111 (内3210)</t>
  </si>
  <si>
    <t xml:space="preserve"> 0563-56-0212</t>
  </si>
  <si>
    <t>-</t>
  </si>
  <si>
    <t xml:space="preserve">  秘書情報課 広報統計係</t>
  </si>
  <si>
    <t>地方特例交付金</t>
  </si>
  <si>
    <t xml:space="preserve"> 0566-41-3311 (内275)</t>
  </si>
  <si>
    <t xml:space="preserve"> 0566-48-5101</t>
  </si>
  <si>
    <t>－</t>
  </si>
  <si>
    <t>-</t>
  </si>
  <si>
    <t>5(5)</t>
  </si>
  <si>
    <t>14(8)</t>
  </si>
  <si>
    <t>x</t>
  </si>
  <si>
    <t>-</t>
  </si>
  <si>
    <t>はん用機械</t>
  </si>
  <si>
    <t>生産用機械</t>
  </si>
  <si>
    <t>業務用機械</t>
  </si>
  <si>
    <t>x</t>
  </si>
  <si>
    <t>x</t>
  </si>
  <si>
    <t xml:space="preserve"> hishojoho@city.hekinan.lg.jp</t>
  </si>
  <si>
    <t>目　　　　次</t>
  </si>
  <si>
    <t>１　各市町統計担当課・係名、所在地、電話番号、ＦＡＸ、Ｅメールアドレス</t>
  </si>
  <si>
    <t>･･････</t>
  </si>
  <si>
    <t>２　土地の利用状況</t>
  </si>
  <si>
    <t>　(１)　土　地　利　用</t>
  </si>
  <si>
    <t>･･････････････････････････････････････････････････････</t>
  </si>
  <si>
    <t>　(２)　都市計画用途地域別面積</t>
  </si>
  <si>
    <t>３　人　口</t>
  </si>
  <si>
    <t>　(１)　世帯数及び男女別、年齢別人口</t>
  </si>
  <si>
    <t>･･････････････････････････････････････</t>
  </si>
  <si>
    <t>　(２)　国籍別外国人登録者数</t>
  </si>
  <si>
    <t>　(３)　人　口　動　向</t>
  </si>
  <si>
    <t>　(４)　各市町間流動人口</t>
  </si>
  <si>
    <t>４　産　業</t>
  </si>
  <si>
    <t>　(１)　産業別就業者数</t>
  </si>
  <si>
    <t>　(２)　産業別事業所数</t>
  </si>
  <si>
    <t>　(３)　産業分類別工業製造品出荷額等</t>
  </si>
  <si>
    <t>　(４)　農業産出額</t>
  </si>
  <si>
    <t>　(５)　商品販売額</t>
  </si>
  <si>
    <t>５　福祉・教育</t>
  </si>
  <si>
    <t>　(１)　保育所・幼稚園</t>
  </si>
  <si>
    <t>　(２)　小学校・中学校・高等学校</t>
  </si>
  <si>
    <t>　(１)　歳入</t>
  </si>
  <si>
    <t>　(２)　歳出</t>
  </si>
  <si>
    <r>
      <t>◎</t>
    </r>
    <r>
      <rPr>
        <sz val="7"/>
        <rFont val="Times New Roman"/>
        <family val="1"/>
      </rPr>
      <t xml:space="preserve">           </t>
    </r>
    <r>
      <rPr>
        <sz val="11"/>
        <rFont val="ＭＳ ゴシック"/>
        <family val="3"/>
      </rPr>
      <t>統計表中の符号の用法について</t>
    </r>
  </si>
  <si>
    <t>「－」</t>
  </si>
  <si>
    <t>・・・</t>
  </si>
  <si>
    <t>該当数字なし</t>
  </si>
  <si>
    <t>「…」</t>
  </si>
  <si>
    <t>資料なし</t>
  </si>
  <si>
    <t>「０」</t>
  </si>
  <si>
    <t>単位未満</t>
  </si>
  <si>
    <t>「△」</t>
  </si>
  <si>
    <t>マイナス</t>
  </si>
  <si>
    <t>「Ｘ」</t>
  </si>
  <si>
    <t>統計法第１４条によって秘匿扱いのもの</t>
  </si>
  <si>
    <t>※　統計表の数字は四捨五入してあり、合計と内訳の集計が一致しない場合がある。</t>
  </si>
  <si>
    <r>
      <t>（平成2</t>
    </r>
    <r>
      <rPr>
        <sz val="10.8"/>
        <rFont val="ＭＳ 明朝"/>
        <family val="1"/>
      </rPr>
      <t>2年５月１日）</t>
    </r>
  </si>
  <si>
    <r>
      <t>24</t>
    </r>
    <r>
      <rPr>
        <sz val="10.8"/>
        <rFont val="ＭＳ 明朝"/>
        <family val="1"/>
      </rPr>
      <t>(3)</t>
    </r>
  </si>
  <si>
    <t>-</t>
  </si>
  <si>
    <r>
      <t>53</t>
    </r>
    <r>
      <rPr>
        <sz val="10.8"/>
        <rFont val="ＭＳ 明朝"/>
        <family val="1"/>
      </rPr>
      <t>(35)</t>
    </r>
  </si>
  <si>
    <r>
      <t>18</t>
    </r>
    <r>
      <rPr>
        <sz val="10.8"/>
        <rFont val="ＭＳ 明朝"/>
        <family val="1"/>
      </rPr>
      <t>(16)</t>
    </r>
  </si>
  <si>
    <t>‐</t>
  </si>
  <si>
    <r>
      <t>12</t>
    </r>
    <r>
      <rPr>
        <sz val="10.8"/>
        <rFont val="ＭＳ 明朝"/>
        <family val="1"/>
      </rPr>
      <t>(10)</t>
    </r>
  </si>
  <si>
    <r>
      <t>36</t>
    </r>
    <r>
      <rPr>
        <sz val="10.8"/>
        <rFont val="ＭＳ 明朝"/>
        <family val="1"/>
      </rPr>
      <t>(15)</t>
    </r>
  </si>
  <si>
    <t>-</t>
  </si>
  <si>
    <r>
      <t>65</t>
    </r>
    <r>
      <rPr>
        <sz val="10.8"/>
        <rFont val="ＭＳ 明朝"/>
        <family val="1"/>
      </rPr>
      <t>(52)</t>
    </r>
  </si>
  <si>
    <r>
      <t>13</t>
    </r>
    <r>
      <rPr>
        <sz val="10.8"/>
        <rFont val="ＭＳ 明朝"/>
        <family val="1"/>
      </rPr>
      <t>(4)</t>
    </r>
  </si>
  <si>
    <t>-</t>
  </si>
  <si>
    <r>
      <t>31</t>
    </r>
    <r>
      <rPr>
        <sz val="10.8"/>
        <rFont val="ＭＳ 明朝"/>
        <family val="1"/>
      </rPr>
      <t>(23)</t>
    </r>
  </si>
  <si>
    <r>
      <t>5</t>
    </r>
    <r>
      <rPr>
        <sz val="10.8"/>
        <rFont val="ＭＳ 明朝"/>
        <family val="1"/>
      </rPr>
      <t>( 3)</t>
    </r>
  </si>
  <si>
    <t>-</t>
  </si>
  <si>
    <r>
      <t>19</t>
    </r>
    <r>
      <rPr>
        <sz val="10.8"/>
        <rFont val="ＭＳ 明朝"/>
        <family val="1"/>
      </rPr>
      <t>(10)</t>
    </r>
  </si>
  <si>
    <r>
      <t>4</t>
    </r>
    <r>
      <rPr>
        <sz val="10.8"/>
        <rFont val="ＭＳ 明朝"/>
        <family val="1"/>
      </rPr>
      <t>(  )</t>
    </r>
  </si>
  <si>
    <r>
      <t>14</t>
    </r>
    <r>
      <rPr>
        <sz val="10.8"/>
        <rFont val="ＭＳ 明朝"/>
        <family val="1"/>
      </rPr>
      <t>(11)</t>
    </r>
  </si>
  <si>
    <r>
      <t>5</t>
    </r>
    <r>
      <rPr>
        <sz val="10.8"/>
        <rFont val="ＭＳ 明朝"/>
        <family val="1"/>
      </rPr>
      <t>( 4)</t>
    </r>
  </si>
  <si>
    <t>-</t>
  </si>
  <si>
    <r>
      <t>8</t>
    </r>
    <r>
      <rPr>
        <sz val="10.8"/>
        <rFont val="ＭＳ 明朝"/>
        <family val="1"/>
      </rPr>
      <t>( 4)</t>
    </r>
  </si>
  <si>
    <t>6(  )</t>
  </si>
  <si>
    <t>10(10)</t>
  </si>
  <si>
    <t>1 ( -)</t>
  </si>
  <si>
    <t>6 ( 6)</t>
  </si>
  <si>
    <r>
      <t>-</t>
    </r>
    <r>
      <rPr>
        <sz val="10.8"/>
        <rFont val="ＭＳ 明朝"/>
        <family val="1"/>
      </rPr>
      <t>( -)</t>
    </r>
  </si>
  <si>
    <r>
      <t>6</t>
    </r>
    <r>
      <rPr>
        <sz val="10.8"/>
        <rFont val="ＭＳ 明朝"/>
        <family val="1"/>
      </rPr>
      <t>( 6)</t>
    </r>
  </si>
  <si>
    <r>
      <t>(</t>
    </r>
    <r>
      <rPr>
        <sz val="10.8"/>
        <rFont val="ＭＳ 明朝"/>
        <family val="1"/>
      </rPr>
      <t xml:space="preserve">  )</t>
    </r>
  </si>
  <si>
    <r>
      <t xml:space="preserve">4 </t>
    </r>
    <r>
      <rPr>
        <sz val="10.8"/>
        <rFont val="ＭＳ 明朝"/>
        <family val="1"/>
      </rPr>
      <t>( 4)</t>
    </r>
  </si>
  <si>
    <r>
      <t>３</t>
    </r>
    <r>
      <rPr>
        <sz val="10.8"/>
        <rFont val="ＭＳ 明朝"/>
        <family val="1"/>
      </rPr>
      <t>(－)</t>
    </r>
  </si>
  <si>
    <r>
      <t>８</t>
    </r>
    <r>
      <rPr>
        <sz val="10.8"/>
        <rFont val="ＭＳ 明朝"/>
        <family val="1"/>
      </rPr>
      <t>(８)</t>
    </r>
  </si>
  <si>
    <t>※　各統計表の数値は、平成23年3月現在把握できる最新の数値である。</t>
  </si>
  <si>
    <t>･･･････････････････････････････････････</t>
  </si>
  <si>
    <t>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</si>
  <si>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</t>
  </si>
  <si>
    <t>･････････････････････････････････</t>
  </si>
  <si>
    <t>････････････････････････････････････････････････</t>
  </si>
  <si>
    <t>６　平成２１年度一般会計歳入歳出決算額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</si>
</sst>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</numFmts>
  <fonts count="2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3"/>
      <color indexed="8"/>
      <name val="ＭＳ ゴシック"/>
      <family val="3"/>
    </font>
    <font>
      <sz val="13"/>
      <name val="ＭＳ ゴシック"/>
      <family val="3"/>
    </font>
    <font>
      <b/>
      <sz val="11"/>
      <name val="ＭＳ 明朝"/>
      <family val="1"/>
    </font>
    <font>
      <sz val="11"/>
      <name val="ＭＳ Ｐ明朝"/>
      <family val="1"/>
    </font>
    <font>
      <sz val="10.8"/>
      <color indexed="44"/>
      <name val="ＭＳ 明朝"/>
      <family val="1"/>
    </font>
    <font>
      <sz val="18"/>
      <name val="ＭＳ ゴシック"/>
      <family val="3"/>
    </font>
    <font>
      <sz val="6"/>
      <name val="ＭＳ 明朝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2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1" fontId="9" fillId="0" borderId="2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81" fontId="0" fillId="0" borderId="3" xfId="0" applyNumberFormat="1" applyFill="1" applyBorder="1" applyAlignment="1">
      <alignment horizontal="right" vertical="center"/>
    </xf>
    <xf numFmtId="181" fontId="0" fillId="0" borderId="3" xfId="0" applyNumberFormat="1" applyFill="1" applyBorder="1" applyAlignment="1">
      <alignment horizontal="right" vertical="center" wrapText="1"/>
    </xf>
    <xf numFmtId="181" fontId="0" fillId="0" borderId="2" xfId="0" applyNumberForma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 wrapText="1"/>
    </xf>
    <xf numFmtId="181" fontId="0" fillId="0" borderId="2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5" xfId="0" applyNumberFormat="1" applyFont="1" applyFill="1" applyBorder="1" applyAlignment="1">
      <alignment vertical="center"/>
    </xf>
    <xf numFmtId="41" fontId="0" fillId="0" borderId="6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182" fontId="0" fillId="0" borderId="9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horizontal="right" vertical="center" wrapText="1"/>
    </xf>
    <xf numFmtId="182" fontId="0" fillId="0" borderId="9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9" xfId="0" applyNumberFormat="1" applyFill="1" applyBorder="1" applyAlignment="1">
      <alignment horizontal="right" vertical="center"/>
    </xf>
    <xf numFmtId="182" fontId="0" fillId="0" borderId="10" xfId="0" applyNumberFormat="1" applyFill="1" applyBorder="1" applyAlignment="1">
      <alignment horizontal="right" vertical="center" wrapText="1"/>
    </xf>
    <xf numFmtId="182" fontId="0" fillId="0" borderId="7" xfId="0" applyNumberFormat="1" applyFill="1" applyBorder="1" applyAlignment="1">
      <alignment horizontal="right" vertical="center" wrapText="1"/>
    </xf>
    <xf numFmtId="182" fontId="0" fillId="0" borderId="8" xfId="0" applyNumberFormat="1" applyFill="1" applyBorder="1" applyAlignment="1">
      <alignment horizontal="right" vertical="center" wrapText="1"/>
    </xf>
    <xf numFmtId="182" fontId="9" fillId="0" borderId="7" xfId="0" applyNumberFormat="1" applyFont="1" applyFill="1" applyBorder="1" applyAlignment="1">
      <alignment vertical="center"/>
    </xf>
    <xf numFmtId="182" fontId="9" fillId="0" borderId="8" xfId="0" applyNumberFormat="1" applyFont="1" applyFill="1" applyBorder="1" applyAlignment="1">
      <alignment vertical="center"/>
    </xf>
    <xf numFmtId="182" fontId="9" fillId="0" borderId="9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41" fontId="0" fillId="0" borderId="4" xfId="0" applyNumberForma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82" fontId="0" fillId="0" borderId="6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horizontal="right" vertical="center" wrapText="1"/>
    </xf>
    <xf numFmtId="182" fontId="0" fillId="0" borderId="12" xfId="0" applyNumberFormat="1" applyFill="1" applyBorder="1" applyAlignment="1">
      <alignment vertical="center"/>
    </xf>
    <xf numFmtId="182" fontId="0" fillId="0" borderId="6" xfId="0" applyNumberFormat="1" applyFill="1" applyBorder="1" applyAlignment="1">
      <alignment horizontal="right" vertical="center" wrapText="1"/>
    </xf>
    <xf numFmtId="182" fontId="9" fillId="0" borderId="6" xfId="0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horizontal="right" vertical="center" wrapText="1"/>
    </xf>
    <xf numFmtId="182" fontId="9" fillId="0" borderId="9" xfId="0" applyNumberFormat="1" applyFont="1" applyFill="1" applyBorder="1" applyAlignment="1">
      <alignment horizontal="right" vertical="center" wrapText="1"/>
    </xf>
    <xf numFmtId="41" fontId="0" fillId="0" borderId="7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center" vertical="center"/>
    </xf>
    <xf numFmtId="41" fontId="0" fillId="0" borderId="3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 wrapText="1"/>
    </xf>
    <xf numFmtId="41" fontId="0" fillId="0" borderId="13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1" fontId="0" fillId="0" borderId="3" xfId="0" applyNumberFormat="1" applyFill="1" applyBorder="1" applyAlignment="1">
      <alignment vertical="center" wrapText="1"/>
    </xf>
    <xf numFmtId="41" fontId="0" fillId="0" borderId="3" xfId="0" applyNumberFormat="1" applyFill="1" applyBorder="1" applyAlignment="1">
      <alignment horizontal="left" vertical="center" wrapText="1"/>
    </xf>
    <xf numFmtId="41" fontId="9" fillId="0" borderId="1" xfId="0" applyNumberFormat="1" applyFont="1" applyFill="1" applyBorder="1" applyAlignment="1">
      <alignment horizontal="center" vertical="center"/>
    </xf>
    <xf numFmtId="41" fontId="9" fillId="0" borderId="3" xfId="0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>
      <alignment vertical="center" wrapText="1"/>
    </xf>
    <xf numFmtId="41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" xfId="0" applyNumberForma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82" fontId="9" fillId="0" borderId="12" xfId="0" applyNumberFormat="1" applyFont="1" applyFill="1" applyBorder="1" applyAlignment="1">
      <alignment vertical="center"/>
    </xf>
    <xf numFmtId="182" fontId="9" fillId="0" borderId="13" xfId="0" applyNumberFormat="1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0" fontId="16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9" fontId="8" fillId="0" borderId="19" xfId="0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1" fontId="17" fillId="0" borderId="0" xfId="0" applyNumberFormat="1" applyFont="1" applyFill="1" applyAlignment="1">
      <alignment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17" xfId="0" applyNumberFormat="1" applyFont="1" applyFill="1" applyBorder="1" applyAlignment="1">
      <alignment horizontal="center" vertical="center"/>
    </xf>
    <xf numFmtId="196" fontId="8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8" fillId="0" borderId="21" xfId="0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distributed" vertical="center"/>
      <protection/>
    </xf>
    <xf numFmtId="0" fontId="16" fillId="0" borderId="6" xfId="0" applyFont="1" applyFill="1" applyBorder="1" applyAlignment="1" applyProtection="1">
      <alignment horizontal="left" vertical="center" indent="3"/>
      <protection/>
    </xf>
    <xf numFmtId="0" fontId="16" fillId="0" borderId="1" xfId="0" applyFont="1" applyFill="1" applyBorder="1" applyAlignment="1" applyProtection="1">
      <alignment horizontal="left" vertical="center" indent="3"/>
      <protection/>
    </xf>
    <xf numFmtId="49" fontId="8" fillId="0" borderId="24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/>
    </xf>
    <xf numFmtId="181" fontId="0" fillId="0" borderId="7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1" fontId="0" fillId="0" borderId="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" xfId="16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81" fontId="0" fillId="0" borderId="0" xfId="0" applyNumberFormat="1" applyFill="1" applyBorder="1" applyAlignment="1">
      <alignment horizontal="left" vertical="center"/>
    </xf>
    <xf numFmtId="41" fontId="0" fillId="0" borderId="3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2" xfId="0" applyFont="1" applyFill="1" applyBorder="1" applyAlignment="1">
      <alignment horizontal="left" indent="3"/>
    </xf>
    <xf numFmtId="0" fontId="6" fillId="0" borderId="3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3" xfId="0" applyFont="1" applyFill="1" applyBorder="1" applyAlignment="1" applyProtection="1" quotePrefix="1">
      <alignment/>
      <protection/>
    </xf>
    <xf numFmtId="0" fontId="14" fillId="0" borderId="3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95" fontId="0" fillId="0" borderId="3" xfId="0" applyNumberFormat="1" applyFill="1" applyBorder="1" applyAlignment="1">
      <alignment/>
    </xf>
    <xf numFmtId="195" fontId="0" fillId="0" borderId="3" xfId="0" applyNumberFormat="1" applyFill="1" applyBorder="1" applyAlignment="1">
      <alignment horizontal="right"/>
    </xf>
    <xf numFmtId="195" fontId="0" fillId="0" borderId="2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181" fontId="0" fillId="0" borderId="3" xfId="0" applyNumberFormat="1" applyFill="1" applyBorder="1" applyAlignment="1">
      <alignment horizontal="right"/>
    </xf>
    <xf numFmtId="195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195" fontId="0" fillId="0" borderId="3" xfId="16" applyNumberFormat="1" applyFont="1" applyFill="1" applyBorder="1">
      <alignment/>
      <protection/>
    </xf>
    <xf numFmtId="195" fontId="0" fillId="0" borderId="3" xfId="16" applyNumberFormat="1" applyFont="1" applyFill="1" applyBorder="1" applyAlignment="1">
      <alignment horizontal="right"/>
      <protection/>
    </xf>
    <xf numFmtId="49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right"/>
    </xf>
    <xf numFmtId="195" fontId="0" fillId="0" borderId="11" xfId="0" applyNumberFormat="1" applyFont="1" applyFill="1" applyBorder="1" applyAlignment="1">
      <alignment/>
    </xf>
    <xf numFmtId="195" fontId="0" fillId="0" borderId="13" xfId="0" applyNumberForma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8" fillId="0" borderId="19" xfId="0" applyFont="1" applyFill="1" applyBorder="1" applyAlignment="1">
      <alignment vertical="center" textRotation="255"/>
    </xf>
    <xf numFmtId="0" fontId="8" fillId="0" borderId="19" xfId="0" applyFont="1" applyFill="1" applyBorder="1" applyAlignment="1">
      <alignment vertical="distributed" textRotation="255" wrapText="1"/>
    </xf>
    <xf numFmtId="0" fontId="8" fillId="0" borderId="19" xfId="0" applyFont="1" applyFill="1" applyBorder="1" applyAlignment="1">
      <alignment vertical="distributed" textRotation="255"/>
    </xf>
    <xf numFmtId="0" fontId="8" fillId="0" borderId="20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vertical="top" textRotation="255"/>
    </xf>
    <xf numFmtId="0" fontId="0" fillId="0" borderId="6" xfId="0" applyFill="1" applyBorder="1" applyAlignment="1">
      <alignment horizontal="center"/>
    </xf>
    <xf numFmtId="181" fontId="0" fillId="0" borderId="7" xfId="0" applyNumberFormat="1" applyFill="1" applyBorder="1" applyAlignment="1">
      <alignment horizontal="right"/>
    </xf>
    <xf numFmtId="181" fontId="0" fillId="0" borderId="8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181" fontId="0" fillId="0" borderId="2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/>
    </xf>
    <xf numFmtId="181" fontId="0" fillId="0" borderId="11" xfId="0" applyNumberFormat="1" applyFill="1" applyBorder="1" applyAlignment="1">
      <alignment horizontal="right"/>
    </xf>
    <xf numFmtId="181" fontId="0" fillId="0" borderId="11" xfId="0" applyNumberFormat="1" applyFon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81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81" fontId="0" fillId="0" borderId="3" xfId="0" applyNumberFormat="1" applyFill="1" applyBorder="1" applyAlignment="1">
      <alignment/>
    </xf>
    <xf numFmtId="181" fontId="0" fillId="0" borderId="2" xfId="0" applyNumberFormat="1" applyFill="1" applyBorder="1" applyAlignment="1">
      <alignment/>
    </xf>
    <xf numFmtId="38" fontId="6" fillId="0" borderId="0" xfId="0" applyNumberFormat="1" applyFont="1" applyFill="1" applyAlignment="1">
      <alignment/>
    </xf>
    <xf numFmtId="181" fontId="0" fillId="0" borderId="3" xfId="0" applyNumberFormat="1" applyFont="1" applyFill="1" applyBorder="1" applyAlignment="1">
      <alignment/>
    </xf>
    <xf numFmtId="181" fontId="0" fillId="0" borderId="2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0" fillId="0" borderId="9" xfId="0" applyNumberFormat="1" applyFont="1" applyFill="1" applyBorder="1" applyAlignment="1">
      <alignment/>
    </xf>
    <xf numFmtId="181" fontId="0" fillId="0" borderId="9" xfId="0" applyNumberForma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 vertical="center" shrinkToFit="1"/>
    </xf>
    <xf numFmtId="181" fontId="1" fillId="0" borderId="11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81" fontId="0" fillId="0" borderId="7" xfId="0" applyNumberFormat="1" applyFill="1" applyBorder="1" applyAlignment="1">
      <alignment vertical="center"/>
    </xf>
    <xf numFmtId="181" fontId="0" fillId="0" borderId="8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38" fontId="23" fillId="0" borderId="0" xfId="0" applyNumberFormat="1" applyFont="1" applyFill="1" applyAlignment="1">
      <alignment vertical="center"/>
    </xf>
    <xf numFmtId="181" fontId="0" fillId="0" borderId="3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187" fontId="0" fillId="0" borderId="7" xfId="0" applyNumberFormat="1" applyFont="1" applyFill="1" applyBorder="1" applyAlignment="1">
      <alignment/>
    </xf>
    <xf numFmtId="187" fontId="0" fillId="0" borderId="8" xfId="0" applyNumberFormat="1" applyFont="1" applyFill="1" applyBorder="1" applyAlignment="1">
      <alignment/>
    </xf>
    <xf numFmtId="187" fontId="0" fillId="0" borderId="3" xfId="0" applyNumberFormat="1" applyFont="1" applyFill="1" applyBorder="1" applyAlignment="1">
      <alignment/>
    </xf>
    <xf numFmtId="187" fontId="0" fillId="0" borderId="2" xfId="0" applyNumberFormat="1" applyFont="1" applyFill="1" applyBorder="1" applyAlignment="1">
      <alignment/>
    </xf>
    <xf numFmtId="196" fontId="0" fillId="0" borderId="3" xfId="0" applyNumberFormat="1" applyFont="1" applyFill="1" applyBorder="1" applyAlignment="1">
      <alignment horizontal="right"/>
    </xf>
    <xf numFmtId="196" fontId="0" fillId="0" borderId="2" xfId="0" applyNumberFormat="1" applyFont="1" applyFill="1" applyBorder="1" applyAlignment="1">
      <alignment horizontal="right"/>
    </xf>
    <xf numFmtId="187" fontId="0" fillId="0" borderId="11" xfId="0" applyNumberFormat="1" applyFont="1" applyFill="1" applyBorder="1" applyAlignment="1">
      <alignment/>
    </xf>
    <xf numFmtId="187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indent="2"/>
    </xf>
    <xf numFmtId="38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196" fontId="0" fillId="0" borderId="7" xfId="0" applyNumberFormat="1" applyFont="1" applyFill="1" applyBorder="1" applyAlignment="1">
      <alignment horizontal="right"/>
    </xf>
    <xf numFmtId="196" fontId="0" fillId="0" borderId="8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right"/>
    </xf>
    <xf numFmtId="196" fontId="0" fillId="0" borderId="9" xfId="0" applyNumberFormat="1" applyFont="1" applyFill="1" applyBorder="1" applyAlignment="1">
      <alignment horizontal="right"/>
    </xf>
    <xf numFmtId="196" fontId="0" fillId="0" borderId="10" xfId="0" applyNumberFormat="1" applyFont="1" applyFill="1" applyBorder="1" applyAlignment="1">
      <alignment horizontal="right"/>
    </xf>
    <xf numFmtId="196" fontId="0" fillId="0" borderId="9" xfId="0" applyNumberFormat="1" applyFont="1" applyFill="1" applyBorder="1" applyAlignment="1">
      <alignment/>
    </xf>
    <xf numFmtId="196" fontId="0" fillId="0" borderId="3" xfId="0" applyNumberFormat="1" applyFont="1" applyFill="1" applyBorder="1" applyAlignment="1">
      <alignment horizontal="right"/>
    </xf>
    <xf numFmtId="189" fontId="0" fillId="0" borderId="7" xfId="0" applyNumberFormat="1" applyFont="1" applyFill="1" applyBorder="1" applyAlignment="1">
      <alignment horizontal="right"/>
    </xf>
    <xf numFmtId="189" fontId="0" fillId="0" borderId="7" xfId="0" applyNumberFormat="1" applyFont="1" applyFill="1" applyBorder="1" applyAlignment="1">
      <alignment/>
    </xf>
    <xf numFmtId="189" fontId="0" fillId="0" borderId="8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9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96" fontId="0" fillId="0" borderId="9" xfId="0" applyNumberFormat="1" applyFont="1" applyFill="1" applyBorder="1" applyAlignment="1">
      <alignment horizontal="right"/>
    </xf>
    <xf numFmtId="187" fontId="0" fillId="0" borderId="7" xfId="0" applyNumberFormat="1" applyFont="1" applyFill="1" applyBorder="1" applyAlignment="1">
      <alignment horizontal="right"/>
    </xf>
    <xf numFmtId="187" fontId="0" fillId="0" borderId="8" xfId="0" applyNumberFormat="1" applyFont="1" applyFill="1" applyBorder="1" applyAlignment="1">
      <alignment horizontal="right"/>
    </xf>
    <xf numFmtId="187" fontId="0" fillId="0" borderId="9" xfId="0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right"/>
    </xf>
    <xf numFmtId="196" fontId="0" fillId="0" borderId="2" xfId="0" applyNumberFormat="1" applyFont="1" applyFill="1" applyBorder="1" applyAlignment="1">
      <alignment horizontal="right"/>
    </xf>
    <xf numFmtId="196" fontId="0" fillId="0" borderId="9" xfId="0" applyNumberFormat="1" applyFont="1" applyFill="1" applyBorder="1" applyAlignment="1">
      <alignment/>
    </xf>
    <xf numFmtId="196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/>
    </xf>
    <xf numFmtId="196" fontId="0" fillId="0" borderId="11" xfId="0" applyNumberFormat="1" applyFont="1" applyFill="1" applyBorder="1" applyAlignment="1">
      <alignment horizontal="right"/>
    </xf>
    <xf numFmtId="196" fontId="0" fillId="0" borderId="13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181" fontId="0" fillId="0" borderId="11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8" fontId="0" fillId="0" borderId="7" xfId="0" applyNumberFormat="1" applyFill="1" applyBorder="1" applyAlignment="1">
      <alignment vertical="center"/>
    </xf>
    <xf numFmtId="187" fontId="0" fillId="0" borderId="8" xfId="0" applyNumberFormat="1" applyFill="1" applyBorder="1" applyAlignment="1">
      <alignment horizontal="right" vertical="center" wrapText="1"/>
    </xf>
    <xf numFmtId="188" fontId="0" fillId="0" borderId="3" xfId="0" applyNumberFormat="1" applyFill="1" applyBorder="1" applyAlignment="1">
      <alignment vertical="center"/>
    </xf>
    <xf numFmtId="188" fontId="0" fillId="0" borderId="3" xfId="0" applyNumberFormat="1" applyFill="1" applyBorder="1" applyAlignment="1" quotePrefix="1">
      <alignment horizontal="right" vertical="center"/>
    </xf>
    <xf numFmtId="187" fontId="0" fillId="0" borderId="2" xfId="0" applyNumberFormat="1" applyFill="1" applyBorder="1" applyAlignment="1">
      <alignment horizontal="right" vertical="center" wrapText="1"/>
    </xf>
    <xf numFmtId="188" fontId="0" fillId="0" borderId="3" xfId="0" applyNumberFormat="1" applyFill="1" applyBorder="1" applyAlignment="1">
      <alignment horizontal="right" vertical="center"/>
    </xf>
    <xf numFmtId="188" fontId="0" fillId="0" borderId="2" xfId="0" applyNumberFormat="1" applyFill="1" applyBorder="1" applyAlignment="1">
      <alignment vertical="center"/>
    </xf>
    <xf numFmtId="188" fontId="0" fillId="0" borderId="3" xfId="0" applyNumberFormat="1" applyFill="1" applyBorder="1" applyAlignment="1">
      <alignment horizontal="right" vertical="center" wrapText="1"/>
    </xf>
    <xf numFmtId="187" fontId="0" fillId="0" borderId="3" xfId="0" applyNumberFormat="1" applyFill="1" applyBorder="1" applyAlignment="1">
      <alignment horizontal="right" vertical="center" wrapText="1"/>
    </xf>
    <xf numFmtId="188" fontId="0" fillId="0" borderId="11" xfId="0" applyNumberFormat="1" applyFill="1" applyBorder="1" applyAlignment="1">
      <alignment vertical="center"/>
    </xf>
    <xf numFmtId="187" fontId="0" fillId="0" borderId="13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5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0" fillId="0" borderId="7" xfId="0" applyNumberFormat="1" applyFill="1" applyBorder="1" applyAlignment="1" quotePrefix="1">
      <alignment horizontal="right" vertical="center"/>
    </xf>
    <xf numFmtId="3" fontId="0" fillId="0" borderId="3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 wrapText="1"/>
    </xf>
    <xf numFmtId="3" fontId="0" fillId="0" borderId="3" xfId="0" applyNumberFormat="1" applyFill="1" applyBorder="1" applyAlignment="1" quotePrefix="1">
      <alignment horizontal="right" vertical="center"/>
    </xf>
    <xf numFmtId="3" fontId="0" fillId="0" borderId="2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3" fontId="0" fillId="0" borderId="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3" fontId="24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6" fillId="0" borderId="9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1" fontId="0" fillId="0" borderId="6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41" fontId="0" fillId="0" borderId="4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182" fontId="0" fillId="0" borderId="8" xfId="0" applyNumberForma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2" fontId="9" fillId="0" borderId="8" xfId="0" applyNumberFormat="1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182" fontId="9" fillId="0" borderId="7" xfId="0" applyNumberFormat="1" applyFont="1" applyFill="1" applyBorder="1" applyAlignment="1">
      <alignment horizontal="center" vertical="center"/>
    </xf>
    <xf numFmtId="182" fontId="9" fillId="0" borderId="9" xfId="0" applyNumberFormat="1" applyFont="1" applyFill="1" applyBorder="1" applyAlignment="1">
      <alignment horizontal="center" vertical="center"/>
    </xf>
    <xf numFmtId="182" fontId="0" fillId="0" borderId="6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38" fontId="8" fillId="0" borderId="20" xfId="0" applyNumberFormat="1" applyFont="1" applyFill="1" applyBorder="1" applyAlignment="1">
      <alignment horizontal="center" vertical="center"/>
    </xf>
    <xf numFmtId="38" fontId="8" fillId="0" borderId="21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</cellXfs>
  <cellStyles count="4">
    <cellStyle name="Normal" xfId="0"/>
    <cellStyle name="Hyperlink" xfId="15"/>
    <cellStyle name="標準_Sheet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shojoho@city.hekinan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:L1"/>
    </sheetView>
  </sheetViews>
  <sheetFormatPr defaultColWidth="8.796875" defaultRowHeight="12.75"/>
  <cols>
    <col min="1" max="5" width="6.69921875" style="149" customWidth="1"/>
    <col min="6" max="6" width="8.59765625" style="149" bestFit="1" customWidth="1"/>
    <col min="7" max="9" width="6.69921875" style="149" customWidth="1"/>
    <col min="10" max="10" width="13.59765625" style="149" customWidth="1"/>
    <col min="11" max="11" width="6.69921875" style="149" customWidth="1"/>
    <col min="12" max="12" width="4.09765625" style="178" customWidth="1"/>
    <col min="13" max="16384" width="9.09765625" style="149" customWidth="1"/>
  </cols>
  <sheetData>
    <row r="1" spans="1:12" ht="21">
      <c r="A1" s="400" t="s">
        <v>389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10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2.5" customHeight="1">
      <c r="A3" s="175" t="s">
        <v>390</v>
      </c>
      <c r="B3" s="176"/>
      <c r="C3" s="176"/>
      <c r="D3" s="176"/>
      <c r="E3" s="176"/>
      <c r="F3" s="176"/>
      <c r="G3" s="176"/>
      <c r="H3" s="176"/>
      <c r="I3" s="176"/>
      <c r="J3" s="176"/>
      <c r="K3" s="177" t="s">
        <v>391</v>
      </c>
      <c r="L3" s="177">
        <v>2</v>
      </c>
    </row>
    <row r="4" spans="1:11" ht="8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22.5" customHeight="1">
      <c r="A5" s="175" t="s">
        <v>392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2" ht="22.5" customHeight="1">
      <c r="A6" s="175" t="s">
        <v>393</v>
      </c>
      <c r="B6" s="176"/>
      <c r="C6" s="176"/>
      <c r="D6" s="176"/>
      <c r="E6" s="402" t="s">
        <v>394</v>
      </c>
      <c r="F6" s="402"/>
      <c r="G6" s="402"/>
      <c r="H6" s="402"/>
      <c r="I6" s="402"/>
      <c r="J6" s="402"/>
      <c r="K6" s="402"/>
      <c r="L6" s="177">
        <v>3</v>
      </c>
    </row>
    <row r="7" spans="1:12" ht="22.5" customHeight="1">
      <c r="A7" s="175" t="s">
        <v>395</v>
      </c>
      <c r="B7" s="176"/>
      <c r="C7" s="176"/>
      <c r="D7" s="176"/>
      <c r="E7" s="177"/>
      <c r="G7" s="403" t="s">
        <v>459</v>
      </c>
      <c r="H7" s="403"/>
      <c r="I7" s="403"/>
      <c r="J7" s="403"/>
      <c r="K7" s="403"/>
      <c r="L7" s="177">
        <v>4</v>
      </c>
    </row>
    <row r="8" spans="1:11" ht="7.5" customHeight="1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22.5" customHeight="1">
      <c r="A9" s="175" t="s">
        <v>396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</row>
    <row r="10" spans="1:12" ht="22.5" customHeight="1">
      <c r="A10" s="175" t="s">
        <v>397</v>
      </c>
      <c r="B10" s="176"/>
      <c r="C10" s="176"/>
      <c r="D10" s="176"/>
      <c r="E10" s="176"/>
      <c r="F10" s="176"/>
      <c r="G10" s="401" t="s">
        <v>398</v>
      </c>
      <c r="H10" s="401"/>
      <c r="I10" s="401"/>
      <c r="J10" s="401"/>
      <c r="K10" s="401"/>
      <c r="L10" s="177">
        <v>5</v>
      </c>
    </row>
    <row r="11" spans="1:12" ht="22.5" customHeight="1">
      <c r="A11" s="175" t="s">
        <v>399</v>
      </c>
      <c r="B11" s="176"/>
      <c r="C11" s="176"/>
      <c r="D11" s="176"/>
      <c r="E11" s="176"/>
      <c r="F11" s="403" t="s">
        <v>459</v>
      </c>
      <c r="G11" s="403"/>
      <c r="H11" s="403"/>
      <c r="I11" s="403"/>
      <c r="J11" s="403"/>
      <c r="K11" s="403"/>
      <c r="L11" s="177">
        <v>6</v>
      </c>
    </row>
    <row r="12" spans="1:12" ht="22.5" customHeight="1">
      <c r="A12" s="175" t="s">
        <v>400</v>
      </c>
      <c r="B12" s="176"/>
      <c r="C12" s="176"/>
      <c r="D12" s="176"/>
      <c r="E12" s="403" t="s">
        <v>462</v>
      </c>
      <c r="F12" s="403"/>
      <c r="G12" s="403"/>
      <c r="H12" s="403"/>
      <c r="I12" s="403"/>
      <c r="J12" s="403"/>
      <c r="K12" s="403"/>
      <c r="L12" s="177">
        <v>7</v>
      </c>
    </row>
    <row r="13" spans="1:12" ht="22.5" customHeight="1">
      <c r="A13" s="175" t="s">
        <v>401</v>
      </c>
      <c r="B13" s="176"/>
      <c r="C13" s="176"/>
      <c r="D13" s="176"/>
      <c r="E13" s="176"/>
      <c r="F13" s="403" t="s">
        <v>459</v>
      </c>
      <c r="G13" s="403"/>
      <c r="H13" s="403"/>
      <c r="I13" s="403"/>
      <c r="J13" s="403"/>
      <c r="K13" s="403"/>
      <c r="L13" s="177">
        <v>8</v>
      </c>
    </row>
    <row r="14" spans="1:11" ht="9" customHeight="1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ht="22.5" customHeight="1">
      <c r="A15" s="175" t="s">
        <v>402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</row>
    <row r="16" spans="1:12" ht="22.5" customHeight="1">
      <c r="A16" s="175" t="s">
        <v>403</v>
      </c>
      <c r="B16" s="176"/>
      <c r="C16" s="176"/>
      <c r="D16" s="176"/>
      <c r="E16" s="403" t="s">
        <v>460</v>
      </c>
      <c r="F16" s="403"/>
      <c r="G16" s="403"/>
      <c r="H16" s="403"/>
      <c r="I16" s="403"/>
      <c r="J16" s="403"/>
      <c r="K16" s="403"/>
      <c r="L16" s="177">
        <v>10</v>
      </c>
    </row>
    <row r="17" spans="1:12" ht="22.5" customHeight="1">
      <c r="A17" s="175" t="s">
        <v>404</v>
      </c>
      <c r="B17" s="176"/>
      <c r="C17" s="176"/>
      <c r="D17" s="176"/>
      <c r="E17" s="403" t="s">
        <v>460</v>
      </c>
      <c r="F17" s="403"/>
      <c r="G17" s="403"/>
      <c r="H17" s="403"/>
      <c r="I17" s="403"/>
      <c r="J17" s="403"/>
      <c r="K17" s="403"/>
      <c r="L17" s="177">
        <v>10</v>
      </c>
    </row>
    <row r="18" spans="1:12" ht="22.5" customHeight="1">
      <c r="A18" s="175" t="s">
        <v>405</v>
      </c>
      <c r="B18" s="176"/>
      <c r="C18" s="176"/>
      <c r="D18" s="176"/>
      <c r="E18" s="176"/>
      <c r="F18" s="176"/>
      <c r="G18" s="403" t="s">
        <v>461</v>
      </c>
      <c r="H18" s="403"/>
      <c r="I18" s="403"/>
      <c r="J18" s="403"/>
      <c r="K18" s="403"/>
      <c r="L18" s="177">
        <v>12</v>
      </c>
    </row>
    <row r="19" spans="1:12" ht="22.5" customHeight="1">
      <c r="A19" s="175" t="s">
        <v>406</v>
      </c>
      <c r="B19" s="176"/>
      <c r="C19" s="176"/>
      <c r="D19" s="176"/>
      <c r="E19" s="403" t="s">
        <v>460</v>
      </c>
      <c r="F19" s="403"/>
      <c r="G19" s="403"/>
      <c r="H19" s="403"/>
      <c r="I19" s="403"/>
      <c r="J19" s="403"/>
      <c r="K19" s="403"/>
      <c r="L19" s="177">
        <v>14</v>
      </c>
    </row>
    <row r="20" spans="1:12" ht="22.5" customHeight="1">
      <c r="A20" s="175" t="s">
        <v>407</v>
      </c>
      <c r="B20" s="176"/>
      <c r="C20" s="176"/>
      <c r="D20" s="176"/>
      <c r="E20" s="403" t="s">
        <v>460</v>
      </c>
      <c r="F20" s="403"/>
      <c r="G20" s="403"/>
      <c r="H20" s="403"/>
      <c r="I20" s="403"/>
      <c r="J20" s="403"/>
      <c r="K20" s="403"/>
      <c r="L20" s="177">
        <v>15</v>
      </c>
    </row>
    <row r="21" spans="1:11" ht="7.5" customHeight="1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ht="22.5" customHeight="1">
      <c r="A22" s="175" t="s">
        <v>408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2" ht="22.5" customHeight="1">
      <c r="A23" s="175" t="s">
        <v>409</v>
      </c>
      <c r="B23" s="176"/>
      <c r="C23" s="176"/>
      <c r="D23" s="176"/>
      <c r="E23" s="403" t="s">
        <v>460</v>
      </c>
      <c r="F23" s="403"/>
      <c r="G23" s="403"/>
      <c r="H23" s="403"/>
      <c r="I23" s="403"/>
      <c r="J23" s="403"/>
      <c r="K23" s="403"/>
      <c r="L23" s="177">
        <v>16</v>
      </c>
    </row>
    <row r="24" spans="1:12" ht="22.5" customHeight="1">
      <c r="A24" s="175" t="s">
        <v>410</v>
      </c>
      <c r="B24" s="176"/>
      <c r="C24" s="176"/>
      <c r="D24" s="176"/>
      <c r="E24" s="176"/>
      <c r="F24" s="176"/>
      <c r="G24" s="403" t="s">
        <v>458</v>
      </c>
      <c r="H24" s="403"/>
      <c r="I24" s="403"/>
      <c r="J24" s="403"/>
      <c r="K24" s="403"/>
      <c r="L24" s="177">
        <v>17</v>
      </c>
    </row>
    <row r="25" spans="1:11" ht="6.75" customHeight="1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1" ht="22.5" customHeight="1">
      <c r="A26" s="175" t="s">
        <v>463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</row>
    <row r="27" spans="1:12" ht="22.5" customHeight="1">
      <c r="A27" s="175" t="s">
        <v>411</v>
      </c>
      <c r="B27" s="176"/>
      <c r="C27" s="176"/>
      <c r="D27" s="403" t="s">
        <v>394</v>
      </c>
      <c r="E27" s="403"/>
      <c r="F27" s="403"/>
      <c r="G27" s="403"/>
      <c r="H27" s="403"/>
      <c r="I27" s="403"/>
      <c r="J27" s="403"/>
      <c r="K27" s="403"/>
      <c r="L27" s="177">
        <v>18</v>
      </c>
    </row>
    <row r="28" spans="1:12" ht="22.5" customHeight="1">
      <c r="A28" s="175" t="s">
        <v>412</v>
      </c>
      <c r="B28" s="176"/>
      <c r="C28" s="176"/>
      <c r="D28" s="403" t="s">
        <v>394</v>
      </c>
      <c r="E28" s="403"/>
      <c r="F28" s="403"/>
      <c r="G28" s="403"/>
      <c r="H28" s="403"/>
      <c r="I28" s="403"/>
      <c r="J28" s="403"/>
      <c r="K28" s="403"/>
      <c r="L28" s="177">
        <v>18</v>
      </c>
    </row>
    <row r="29" spans="1:11" ht="18.75" customHeight="1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</row>
    <row r="30" spans="2:11" ht="19.5" customHeight="1">
      <c r="B30" s="175" t="s">
        <v>413</v>
      </c>
      <c r="C30" s="176"/>
      <c r="D30" s="176"/>
      <c r="E30" s="176"/>
      <c r="F30" s="176"/>
      <c r="G30" s="176"/>
      <c r="H30" s="176"/>
      <c r="I30" s="176"/>
      <c r="J30" s="176"/>
      <c r="K30" s="176"/>
    </row>
    <row r="31" spans="3:12" ht="19.5" customHeight="1">
      <c r="C31" s="175" t="s">
        <v>414</v>
      </c>
      <c r="D31" s="385" t="s">
        <v>415</v>
      </c>
      <c r="E31" s="175" t="s">
        <v>416</v>
      </c>
      <c r="F31" s="176"/>
      <c r="H31" s="176"/>
      <c r="I31" s="176"/>
      <c r="J31" s="176"/>
      <c r="K31" s="176"/>
      <c r="L31" s="149"/>
    </row>
    <row r="32" spans="3:12" ht="19.5" customHeight="1">
      <c r="C32" s="175" t="s">
        <v>417</v>
      </c>
      <c r="D32" s="385" t="s">
        <v>415</v>
      </c>
      <c r="E32" s="175" t="s">
        <v>418</v>
      </c>
      <c r="F32" s="176"/>
      <c r="H32" s="176"/>
      <c r="I32" s="176"/>
      <c r="J32" s="176"/>
      <c r="K32" s="176"/>
      <c r="L32" s="149"/>
    </row>
    <row r="33" spans="3:12" ht="19.5" customHeight="1">
      <c r="C33" s="175" t="s">
        <v>419</v>
      </c>
      <c r="D33" s="385" t="s">
        <v>415</v>
      </c>
      <c r="E33" s="175" t="s">
        <v>420</v>
      </c>
      <c r="F33" s="176"/>
      <c r="H33" s="176"/>
      <c r="I33" s="176"/>
      <c r="J33" s="176"/>
      <c r="K33" s="176"/>
      <c r="L33" s="149"/>
    </row>
    <row r="34" spans="3:12" ht="19.5" customHeight="1">
      <c r="C34" s="175" t="s">
        <v>421</v>
      </c>
      <c r="D34" s="385" t="s">
        <v>415</v>
      </c>
      <c r="E34" s="175" t="s">
        <v>422</v>
      </c>
      <c r="F34" s="176"/>
      <c r="H34" s="176"/>
      <c r="I34" s="176"/>
      <c r="J34" s="176"/>
      <c r="K34" s="176"/>
      <c r="L34" s="149"/>
    </row>
    <row r="35" spans="3:12" ht="19.5" customHeight="1">
      <c r="C35" s="175" t="s">
        <v>423</v>
      </c>
      <c r="D35" s="385" t="s">
        <v>415</v>
      </c>
      <c r="E35" s="175" t="s">
        <v>424</v>
      </c>
      <c r="F35" s="176"/>
      <c r="H35" s="176"/>
      <c r="I35" s="176"/>
      <c r="J35" s="176"/>
      <c r="K35" s="176"/>
      <c r="L35" s="177"/>
    </row>
    <row r="36" spans="3:12" ht="9.75" customHeight="1">
      <c r="C36" s="175"/>
      <c r="D36" s="176"/>
      <c r="E36" s="176"/>
      <c r="F36" s="176"/>
      <c r="G36" s="175"/>
      <c r="H36" s="176"/>
      <c r="I36" s="176"/>
      <c r="J36" s="176"/>
      <c r="K36" s="176"/>
      <c r="L36" s="177"/>
    </row>
    <row r="37" spans="2:11" ht="18" customHeight="1">
      <c r="B37" s="175" t="s">
        <v>425</v>
      </c>
      <c r="C37" s="176"/>
      <c r="D37" s="176"/>
      <c r="E37" s="176"/>
      <c r="F37" s="176"/>
      <c r="G37" s="176"/>
      <c r="H37" s="176"/>
      <c r="I37" s="176"/>
      <c r="J37" s="176"/>
      <c r="K37" s="176"/>
    </row>
    <row r="38" spans="2:11" ht="18" customHeight="1">
      <c r="B38" s="175" t="s">
        <v>457</v>
      </c>
      <c r="C38" s="176"/>
      <c r="D38" s="176"/>
      <c r="E38" s="176"/>
      <c r="F38" s="176"/>
      <c r="G38" s="176"/>
      <c r="H38" s="176"/>
      <c r="I38" s="176"/>
      <c r="J38" s="176"/>
      <c r="K38" s="176"/>
    </row>
  </sheetData>
  <mergeCells count="16">
    <mergeCell ref="E23:K23"/>
    <mergeCell ref="G24:K24"/>
    <mergeCell ref="D27:K27"/>
    <mergeCell ref="D28:K28"/>
    <mergeCell ref="E17:K17"/>
    <mergeCell ref="G18:K18"/>
    <mergeCell ref="E19:K19"/>
    <mergeCell ref="E20:K20"/>
    <mergeCell ref="F11:K11"/>
    <mergeCell ref="E12:K12"/>
    <mergeCell ref="F13:K13"/>
    <mergeCell ref="E16:K16"/>
    <mergeCell ref="A1:L1"/>
    <mergeCell ref="G10:K10"/>
    <mergeCell ref="E6:K6"/>
    <mergeCell ref="G7:K7"/>
  </mergeCells>
  <printOptions/>
  <pageMargins left="0.81" right="0.39" top="0.6" bottom="0.68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pane xSplit="1" ySplit="2" topLeftCell="B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8.796875" defaultRowHeight="22.5" customHeight="1"/>
  <cols>
    <col min="1" max="1" width="12.69921875" style="348" customWidth="1"/>
    <col min="2" max="2" width="16.296875" style="348" customWidth="1"/>
    <col min="3" max="15" width="12.69921875" style="348" customWidth="1"/>
    <col min="16" max="16" width="10.69921875" style="348" bestFit="1" customWidth="1"/>
    <col min="17" max="18" width="9.09765625" style="348" customWidth="1"/>
    <col min="19" max="19" width="10.69921875" style="348" bestFit="1" customWidth="1"/>
    <col min="20" max="20" width="11.8984375" style="348" bestFit="1" customWidth="1"/>
    <col min="21" max="21" width="9.09765625" style="348" customWidth="1"/>
    <col min="22" max="22" width="10.69921875" style="348" bestFit="1" customWidth="1"/>
    <col min="23" max="16384" width="9.09765625" style="348" customWidth="1"/>
  </cols>
  <sheetData>
    <row r="1" spans="1:14" ht="22.5" customHeight="1" thickBot="1">
      <c r="A1" s="346" t="s">
        <v>235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104" t="s">
        <v>358</v>
      </c>
    </row>
    <row r="2" spans="1:14" s="346" customFormat="1" ht="24.75" customHeight="1">
      <c r="A2" s="349"/>
      <c r="B2" s="350" t="s">
        <v>236</v>
      </c>
      <c r="C2" s="350" t="s">
        <v>93</v>
      </c>
      <c r="D2" s="350" t="s">
        <v>94</v>
      </c>
      <c r="E2" s="350" t="s">
        <v>76</v>
      </c>
      <c r="F2" s="351" t="s">
        <v>77</v>
      </c>
      <c r="G2" s="350" t="s">
        <v>78</v>
      </c>
      <c r="H2" s="350" t="s">
        <v>79</v>
      </c>
      <c r="I2" s="352" t="s">
        <v>80</v>
      </c>
      <c r="J2" s="352" t="s">
        <v>81</v>
      </c>
      <c r="K2" s="352" t="s">
        <v>82</v>
      </c>
      <c r="L2" s="353" t="s">
        <v>284</v>
      </c>
      <c r="M2" s="351" t="s">
        <v>83</v>
      </c>
      <c r="N2" s="354" t="s">
        <v>84</v>
      </c>
    </row>
    <row r="3" spans="1:14" ht="22.5" customHeight="1">
      <c r="A3" s="355" t="s">
        <v>65</v>
      </c>
      <c r="B3" s="356">
        <v>126476201</v>
      </c>
      <c r="C3" s="356">
        <v>3335965</v>
      </c>
      <c r="D3" s="356">
        <v>1990479</v>
      </c>
      <c r="E3" s="356">
        <v>7315212</v>
      </c>
      <c r="F3" s="357">
        <v>211269</v>
      </c>
      <c r="G3" s="356">
        <v>306196</v>
      </c>
      <c r="H3" s="356">
        <v>587083</v>
      </c>
      <c r="I3" s="356">
        <v>481830</v>
      </c>
      <c r="J3" s="356">
        <v>98088</v>
      </c>
      <c r="K3" s="356" t="s">
        <v>381</v>
      </c>
      <c r="L3" s="356">
        <v>4497847</v>
      </c>
      <c r="M3" s="357">
        <v>40678</v>
      </c>
      <c r="N3" s="356" t="s">
        <v>95</v>
      </c>
    </row>
    <row r="4" spans="1:14" ht="22.5" customHeight="1">
      <c r="A4" s="358" t="s">
        <v>7</v>
      </c>
      <c r="B4" s="264">
        <v>75224625</v>
      </c>
      <c r="C4" s="264">
        <v>16633096</v>
      </c>
      <c r="D4" s="264" t="s">
        <v>381</v>
      </c>
      <c r="E4" s="264">
        <v>41406</v>
      </c>
      <c r="F4" s="359" t="s">
        <v>381</v>
      </c>
      <c r="G4" s="264">
        <v>51087</v>
      </c>
      <c r="H4" s="264">
        <v>597916</v>
      </c>
      <c r="I4" s="264">
        <v>26366</v>
      </c>
      <c r="J4" s="264">
        <v>486004</v>
      </c>
      <c r="K4" s="264" t="s">
        <v>381</v>
      </c>
      <c r="L4" s="264">
        <v>787523</v>
      </c>
      <c r="M4" s="359">
        <v>285173</v>
      </c>
      <c r="N4" s="264" t="s">
        <v>381</v>
      </c>
    </row>
    <row r="5" spans="1:14" ht="22.5" customHeight="1">
      <c r="A5" s="358" t="s">
        <v>8</v>
      </c>
      <c r="B5" s="264">
        <v>137306632</v>
      </c>
      <c r="C5" s="264">
        <v>2737363</v>
      </c>
      <c r="D5" s="264" t="s">
        <v>95</v>
      </c>
      <c r="E5" s="264">
        <v>133946</v>
      </c>
      <c r="F5" s="359" t="s">
        <v>381</v>
      </c>
      <c r="G5" s="264">
        <v>160492</v>
      </c>
      <c r="H5" s="264">
        <v>317358</v>
      </c>
      <c r="I5" s="264">
        <v>2235671</v>
      </c>
      <c r="J5" s="264">
        <v>1666681</v>
      </c>
      <c r="K5" s="264" t="s">
        <v>381</v>
      </c>
      <c r="L5" s="264">
        <v>2790372</v>
      </c>
      <c r="M5" s="359">
        <v>115592</v>
      </c>
      <c r="N5" s="264" t="s">
        <v>95</v>
      </c>
    </row>
    <row r="6" spans="1:14" ht="22.5" customHeight="1">
      <c r="A6" s="358" t="s">
        <v>125</v>
      </c>
      <c r="B6" s="264">
        <v>910726664</v>
      </c>
      <c r="C6" s="264">
        <v>4225009</v>
      </c>
      <c r="D6" s="264">
        <v>247904</v>
      </c>
      <c r="E6" s="264">
        <v>1698865</v>
      </c>
      <c r="F6" s="359">
        <v>590746</v>
      </c>
      <c r="G6" s="264">
        <v>137474</v>
      </c>
      <c r="H6" s="264">
        <v>319706</v>
      </c>
      <c r="I6" s="264">
        <v>723747</v>
      </c>
      <c r="J6" s="264">
        <v>585459</v>
      </c>
      <c r="K6" s="264">
        <v>992336</v>
      </c>
      <c r="L6" s="264">
        <v>24613229</v>
      </c>
      <c r="M6" s="359">
        <v>4787033</v>
      </c>
      <c r="N6" s="264" t="s">
        <v>95</v>
      </c>
    </row>
    <row r="7" spans="1:14" ht="22.5" customHeight="1">
      <c r="A7" s="358" t="s">
        <v>9</v>
      </c>
      <c r="B7" s="264">
        <v>125947695</v>
      </c>
      <c r="C7" s="264">
        <v>10393499</v>
      </c>
      <c r="D7" s="264">
        <v>221986</v>
      </c>
      <c r="E7" s="264">
        <v>818499</v>
      </c>
      <c r="F7" s="359" t="s">
        <v>381</v>
      </c>
      <c r="G7" s="264">
        <v>636472</v>
      </c>
      <c r="H7" s="264">
        <v>1655060</v>
      </c>
      <c r="I7" s="264">
        <v>681361</v>
      </c>
      <c r="J7" s="264">
        <v>230743</v>
      </c>
      <c r="K7" s="264" t="s">
        <v>95</v>
      </c>
      <c r="L7" s="264">
        <v>7258713</v>
      </c>
      <c r="M7" s="359">
        <v>205337</v>
      </c>
      <c r="N7" s="264" t="s">
        <v>95</v>
      </c>
    </row>
    <row r="8" spans="1:14" ht="22.5" customHeight="1">
      <c r="A8" s="358" t="s">
        <v>10</v>
      </c>
      <c r="B8" s="264">
        <v>100024623</v>
      </c>
      <c r="C8" s="264">
        <v>525558</v>
      </c>
      <c r="D8" s="264">
        <v>849137</v>
      </c>
      <c r="E8" s="264">
        <v>964389</v>
      </c>
      <c r="F8" s="359" t="s">
        <v>381</v>
      </c>
      <c r="G8" s="264">
        <v>113620</v>
      </c>
      <c r="H8" s="264" t="s">
        <v>381</v>
      </c>
      <c r="I8" s="264">
        <v>410833</v>
      </c>
      <c r="J8" s="264" t="s">
        <v>381</v>
      </c>
      <c r="K8" s="264" t="s">
        <v>95</v>
      </c>
      <c r="L8" s="264">
        <v>1669674</v>
      </c>
      <c r="M8" s="264" t="s">
        <v>381</v>
      </c>
      <c r="N8" s="264" t="s">
        <v>95</v>
      </c>
    </row>
    <row r="9" spans="1:14" ht="22.5" customHeight="1">
      <c r="A9" s="358" t="s">
        <v>11</v>
      </c>
      <c r="B9" s="264">
        <v>10488458</v>
      </c>
      <c r="C9" s="264">
        <v>431804</v>
      </c>
      <c r="D9" s="264" t="s">
        <v>95</v>
      </c>
      <c r="E9" s="264">
        <v>272055</v>
      </c>
      <c r="F9" s="359" t="s">
        <v>382</v>
      </c>
      <c r="G9" s="264">
        <v>130413</v>
      </c>
      <c r="H9" s="264" t="s">
        <v>382</v>
      </c>
      <c r="I9" s="264">
        <v>615814</v>
      </c>
      <c r="J9" s="264">
        <v>939243</v>
      </c>
      <c r="K9" s="264" t="s">
        <v>381</v>
      </c>
      <c r="L9" s="264">
        <v>403388</v>
      </c>
      <c r="M9" s="264" t="s">
        <v>381</v>
      </c>
      <c r="N9" s="264" t="s">
        <v>381</v>
      </c>
    </row>
    <row r="10" spans="1:14" ht="22.5" customHeight="1">
      <c r="A10" s="358" t="s">
        <v>12</v>
      </c>
      <c r="B10" s="264">
        <v>34054830</v>
      </c>
      <c r="C10" s="264">
        <v>660434</v>
      </c>
      <c r="D10" s="264" t="s">
        <v>95</v>
      </c>
      <c r="E10" s="264" t="s">
        <v>381</v>
      </c>
      <c r="F10" s="359" t="s">
        <v>381</v>
      </c>
      <c r="G10" s="264">
        <v>246060</v>
      </c>
      <c r="H10" s="264" t="s">
        <v>382</v>
      </c>
      <c r="I10" s="264">
        <v>9973</v>
      </c>
      <c r="J10" s="264" t="s">
        <v>381</v>
      </c>
      <c r="K10" s="264" t="s">
        <v>381</v>
      </c>
      <c r="L10" s="264">
        <v>969469</v>
      </c>
      <c r="M10" s="359">
        <v>477178</v>
      </c>
      <c r="N10" s="264" t="s">
        <v>95</v>
      </c>
    </row>
    <row r="11" spans="1:14" ht="22.5" customHeight="1">
      <c r="A11" s="358" t="s">
        <v>339</v>
      </c>
      <c r="B11" s="264">
        <v>80235713</v>
      </c>
      <c r="C11" s="264">
        <v>1825170</v>
      </c>
      <c r="D11" s="264" t="s">
        <v>381</v>
      </c>
      <c r="E11" s="264" t="s">
        <v>381</v>
      </c>
      <c r="F11" s="359" t="s">
        <v>381</v>
      </c>
      <c r="G11" s="264">
        <v>7735</v>
      </c>
      <c r="H11" s="264">
        <v>535285</v>
      </c>
      <c r="I11" s="264">
        <v>31758</v>
      </c>
      <c r="J11" s="264">
        <v>7271667</v>
      </c>
      <c r="K11" s="264" t="s">
        <v>381</v>
      </c>
      <c r="L11" s="264">
        <v>2194636</v>
      </c>
      <c r="M11" s="264" t="s">
        <v>381</v>
      </c>
      <c r="N11" s="264" t="s">
        <v>95</v>
      </c>
    </row>
    <row r="12" spans="1:14" ht="22.5" customHeight="1">
      <c r="A12" s="358" t="s">
        <v>13</v>
      </c>
      <c r="B12" s="264">
        <v>2774398</v>
      </c>
      <c r="C12" s="264">
        <v>1473343</v>
      </c>
      <c r="D12" s="264" t="s">
        <v>381</v>
      </c>
      <c r="E12" s="264">
        <v>182723</v>
      </c>
      <c r="F12" s="359" t="s">
        <v>381</v>
      </c>
      <c r="G12" s="264" t="s">
        <v>381</v>
      </c>
      <c r="H12" s="264" t="s">
        <v>95</v>
      </c>
      <c r="I12" s="264" t="s">
        <v>381</v>
      </c>
      <c r="J12" s="264" t="s">
        <v>95</v>
      </c>
      <c r="K12" s="264" t="s">
        <v>95</v>
      </c>
      <c r="L12" s="264" t="s">
        <v>381</v>
      </c>
      <c r="M12" s="359" t="s">
        <v>95</v>
      </c>
      <c r="N12" s="264" t="s">
        <v>95</v>
      </c>
    </row>
    <row r="13" spans="1:14" ht="22.5" customHeight="1">
      <c r="A13" s="358" t="s">
        <v>14</v>
      </c>
      <c r="B13" s="264">
        <v>9924977</v>
      </c>
      <c r="C13" s="264">
        <v>123085</v>
      </c>
      <c r="D13" s="264" t="s">
        <v>381</v>
      </c>
      <c r="E13" s="264">
        <v>268281</v>
      </c>
      <c r="F13" s="359" t="s">
        <v>381</v>
      </c>
      <c r="G13" s="264" t="s">
        <v>95</v>
      </c>
      <c r="H13" s="264" t="s">
        <v>381</v>
      </c>
      <c r="I13" s="264">
        <v>85810</v>
      </c>
      <c r="J13" s="264" t="s">
        <v>95</v>
      </c>
      <c r="K13" s="264" t="s">
        <v>381</v>
      </c>
      <c r="L13" s="264">
        <v>459537</v>
      </c>
      <c r="M13" s="264" t="s">
        <v>381</v>
      </c>
      <c r="N13" s="264" t="s">
        <v>95</v>
      </c>
    </row>
    <row r="14" spans="1:14" ht="22.5" customHeight="1">
      <c r="A14" s="358" t="s">
        <v>15</v>
      </c>
      <c r="B14" s="264">
        <v>2765158</v>
      </c>
      <c r="C14" s="264">
        <v>103168</v>
      </c>
      <c r="D14" s="264" t="s">
        <v>381</v>
      </c>
      <c r="E14" s="264">
        <v>450955</v>
      </c>
      <c r="F14" s="359" t="s">
        <v>381</v>
      </c>
      <c r="G14" s="264" t="s">
        <v>95</v>
      </c>
      <c r="H14" s="264" t="s">
        <v>381</v>
      </c>
      <c r="I14" s="264" t="s">
        <v>381</v>
      </c>
      <c r="J14" s="264" t="s">
        <v>95</v>
      </c>
      <c r="K14" s="264" t="s">
        <v>95</v>
      </c>
      <c r="L14" s="264">
        <v>368737</v>
      </c>
      <c r="M14" s="264" t="s">
        <v>381</v>
      </c>
      <c r="N14" s="264" t="s">
        <v>95</v>
      </c>
    </row>
    <row r="15" spans="1:14" ht="22.5" customHeight="1" thickBot="1">
      <c r="A15" s="360" t="s">
        <v>16</v>
      </c>
      <c r="B15" s="361">
        <v>113690750</v>
      </c>
      <c r="C15" s="361">
        <v>32485</v>
      </c>
      <c r="D15" s="361" t="s">
        <v>381</v>
      </c>
      <c r="E15" s="361">
        <v>50660</v>
      </c>
      <c r="F15" s="362" t="s">
        <v>381</v>
      </c>
      <c r="G15" s="361">
        <v>1425567</v>
      </c>
      <c r="H15" s="361" t="s">
        <v>381</v>
      </c>
      <c r="I15" s="361">
        <v>75657</v>
      </c>
      <c r="J15" s="361">
        <v>6101984</v>
      </c>
      <c r="K15" s="361" t="s">
        <v>381</v>
      </c>
      <c r="L15" s="361">
        <v>1156100</v>
      </c>
      <c r="M15" s="361" t="s">
        <v>381</v>
      </c>
      <c r="N15" s="361" t="s">
        <v>95</v>
      </c>
    </row>
    <row r="16" spans="8:9" ht="16.5" customHeight="1">
      <c r="H16" s="22"/>
      <c r="I16" s="363"/>
    </row>
    <row r="17" ht="5.25" customHeight="1" thickBot="1">
      <c r="M17" s="364"/>
    </row>
    <row r="18" spans="1:13" s="346" customFormat="1" ht="25.5" customHeight="1">
      <c r="A18" s="365"/>
      <c r="B18" s="366" t="s">
        <v>85</v>
      </c>
      <c r="C18" s="367" t="s">
        <v>86</v>
      </c>
      <c r="D18" s="354" t="s">
        <v>87</v>
      </c>
      <c r="E18" s="354" t="s">
        <v>88</v>
      </c>
      <c r="F18" s="368" t="s">
        <v>383</v>
      </c>
      <c r="G18" s="354" t="s">
        <v>384</v>
      </c>
      <c r="H18" s="354" t="s">
        <v>385</v>
      </c>
      <c r="I18" s="367" t="s">
        <v>91</v>
      </c>
      <c r="J18" s="369" t="s">
        <v>89</v>
      </c>
      <c r="K18" s="353" t="s">
        <v>90</v>
      </c>
      <c r="L18" s="354" t="s">
        <v>92</v>
      </c>
      <c r="M18" s="370" t="s">
        <v>192</v>
      </c>
    </row>
    <row r="19" spans="1:13" ht="22.5" customHeight="1">
      <c r="A19" s="355" t="s">
        <v>65</v>
      </c>
      <c r="B19" s="371">
        <v>1298993</v>
      </c>
      <c r="C19" s="356">
        <v>2260859</v>
      </c>
      <c r="D19" s="356">
        <v>786165</v>
      </c>
      <c r="E19" s="356">
        <v>2281049</v>
      </c>
      <c r="F19" s="357">
        <v>3419054</v>
      </c>
      <c r="G19" s="257">
        <v>15864310</v>
      </c>
      <c r="H19" s="372">
        <v>3144869</v>
      </c>
      <c r="I19" s="264" t="s">
        <v>381</v>
      </c>
      <c r="J19" s="373">
        <v>7124549</v>
      </c>
      <c r="K19" s="264" t="s">
        <v>381</v>
      </c>
      <c r="L19" s="356">
        <v>69602680</v>
      </c>
      <c r="M19" s="357">
        <v>1222191</v>
      </c>
    </row>
    <row r="20" spans="1:13" ht="22.5" customHeight="1">
      <c r="A20" s="358" t="s">
        <v>7</v>
      </c>
      <c r="B20" s="264">
        <v>2029424</v>
      </c>
      <c r="C20" s="264">
        <v>9785872</v>
      </c>
      <c r="D20" s="264">
        <v>2110679</v>
      </c>
      <c r="E20" s="264">
        <v>1570478</v>
      </c>
      <c r="F20" s="359">
        <v>206906</v>
      </c>
      <c r="G20" s="257">
        <v>1104631</v>
      </c>
      <c r="H20" s="372">
        <v>115664</v>
      </c>
      <c r="I20" s="264" t="s">
        <v>95</v>
      </c>
      <c r="J20" s="374">
        <v>443009</v>
      </c>
      <c r="K20" s="264" t="s">
        <v>95</v>
      </c>
      <c r="L20" s="264">
        <v>36912496</v>
      </c>
      <c r="M20" s="359">
        <v>148834</v>
      </c>
    </row>
    <row r="21" spans="1:13" ht="22.5" customHeight="1">
      <c r="A21" s="358" t="s">
        <v>8</v>
      </c>
      <c r="B21" s="264">
        <v>969946</v>
      </c>
      <c r="C21" s="264">
        <v>3947496</v>
      </c>
      <c r="D21" s="264" t="s">
        <v>381</v>
      </c>
      <c r="E21" s="264">
        <v>6317809</v>
      </c>
      <c r="F21" s="359">
        <v>14176017</v>
      </c>
      <c r="G21" s="257">
        <v>8277324</v>
      </c>
      <c r="H21" s="375" t="s">
        <v>386</v>
      </c>
      <c r="I21" s="264" t="s">
        <v>381</v>
      </c>
      <c r="J21" s="374">
        <v>2109511</v>
      </c>
      <c r="K21" s="264" t="s">
        <v>381</v>
      </c>
      <c r="L21" s="264">
        <v>90651369</v>
      </c>
      <c r="M21" s="359">
        <v>117140</v>
      </c>
    </row>
    <row r="22" spans="1:13" ht="22.5" customHeight="1">
      <c r="A22" s="358" t="s">
        <v>124</v>
      </c>
      <c r="B22" s="264">
        <v>2491554</v>
      </c>
      <c r="C22" s="376">
        <v>10874336</v>
      </c>
      <c r="D22" s="264">
        <v>800499</v>
      </c>
      <c r="E22" s="264">
        <v>6812718</v>
      </c>
      <c r="F22" s="359">
        <v>2624276</v>
      </c>
      <c r="G22" s="257">
        <v>5411468</v>
      </c>
      <c r="H22" s="372">
        <v>37112</v>
      </c>
      <c r="I22" s="264">
        <v>1859903</v>
      </c>
      <c r="J22" s="374">
        <v>2283781</v>
      </c>
      <c r="K22" s="264">
        <v>4725385</v>
      </c>
      <c r="L22" s="264">
        <v>828764072</v>
      </c>
      <c r="M22" s="359">
        <v>5120052</v>
      </c>
    </row>
    <row r="23" spans="1:13" ht="22.5" customHeight="1">
      <c r="A23" s="358" t="s">
        <v>9</v>
      </c>
      <c r="B23" s="377">
        <v>617377</v>
      </c>
      <c r="C23" s="264">
        <v>3077466</v>
      </c>
      <c r="D23" s="264">
        <v>265396</v>
      </c>
      <c r="E23" s="264">
        <v>1820338</v>
      </c>
      <c r="F23" s="359">
        <v>4598736</v>
      </c>
      <c r="G23" s="257">
        <v>2195761</v>
      </c>
      <c r="H23" s="264" t="s">
        <v>381</v>
      </c>
      <c r="I23" s="264" t="s">
        <v>95</v>
      </c>
      <c r="J23" s="374">
        <v>17557631</v>
      </c>
      <c r="K23" s="264" t="s">
        <v>381</v>
      </c>
      <c r="L23" s="264">
        <v>73108796</v>
      </c>
      <c r="M23" s="359">
        <v>121338</v>
      </c>
    </row>
    <row r="24" spans="1:13" ht="22.5" customHeight="1">
      <c r="A24" s="358" t="s">
        <v>10</v>
      </c>
      <c r="B24" s="377">
        <v>499273</v>
      </c>
      <c r="C24" s="264">
        <v>2835862</v>
      </c>
      <c r="D24" s="264">
        <v>2084605</v>
      </c>
      <c r="E24" s="264">
        <v>2139695</v>
      </c>
      <c r="F24" s="359">
        <v>392342</v>
      </c>
      <c r="G24" s="263">
        <v>4777826</v>
      </c>
      <c r="H24" s="264" t="s">
        <v>381</v>
      </c>
      <c r="I24" s="264" t="s">
        <v>95</v>
      </c>
      <c r="J24" s="374">
        <v>938871</v>
      </c>
      <c r="K24" s="264" t="s">
        <v>95</v>
      </c>
      <c r="L24" s="264">
        <v>81087327</v>
      </c>
      <c r="M24" s="359">
        <v>193938</v>
      </c>
    </row>
    <row r="25" spans="1:13" ht="22.5" customHeight="1">
      <c r="A25" s="358" t="s">
        <v>11</v>
      </c>
      <c r="B25" s="264" t="s">
        <v>381</v>
      </c>
      <c r="C25" s="376">
        <v>159677</v>
      </c>
      <c r="D25" s="264" t="s">
        <v>381</v>
      </c>
      <c r="E25" s="264">
        <v>1234865</v>
      </c>
      <c r="F25" s="359">
        <v>453063</v>
      </c>
      <c r="G25" s="257">
        <v>664653</v>
      </c>
      <c r="H25" s="264" t="s">
        <v>381</v>
      </c>
      <c r="I25" s="264" t="s">
        <v>95</v>
      </c>
      <c r="J25" s="374">
        <v>323832</v>
      </c>
      <c r="K25" s="264" t="s">
        <v>95</v>
      </c>
      <c r="L25" s="264">
        <v>4601215</v>
      </c>
      <c r="M25" s="359">
        <v>21921</v>
      </c>
    </row>
    <row r="26" spans="1:13" ht="22.5" customHeight="1">
      <c r="A26" s="358" t="s">
        <v>12</v>
      </c>
      <c r="B26" s="264">
        <v>2304536</v>
      </c>
      <c r="C26" s="264">
        <v>438461</v>
      </c>
      <c r="D26" s="264" t="s">
        <v>381</v>
      </c>
      <c r="E26" s="264">
        <v>557966</v>
      </c>
      <c r="F26" s="359">
        <v>322226</v>
      </c>
      <c r="G26" s="257">
        <v>1890271</v>
      </c>
      <c r="H26" s="264" t="s">
        <v>381</v>
      </c>
      <c r="I26" s="264" t="s">
        <v>95</v>
      </c>
      <c r="J26" s="264" t="s">
        <v>381</v>
      </c>
      <c r="K26" s="264" t="s">
        <v>381</v>
      </c>
      <c r="L26" s="264">
        <v>23864098</v>
      </c>
      <c r="M26" s="359" t="s">
        <v>381</v>
      </c>
    </row>
    <row r="27" spans="1:13" ht="22.5" customHeight="1">
      <c r="A27" s="358" t="s">
        <v>339</v>
      </c>
      <c r="B27" s="264">
        <v>604398</v>
      </c>
      <c r="C27" s="264">
        <v>5743066</v>
      </c>
      <c r="D27" s="264" t="s">
        <v>381</v>
      </c>
      <c r="E27" s="264">
        <v>3072438</v>
      </c>
      <c r="F27" s="378">
        <v>139374</v>
      </c>
      <c r="G27" s="257">
        <v>1356194</v>
      </c>
      <c r="H27" s="372">
        <v>2191486</v>
      </c>
      <c r="I27" s="264" t="s">
        <v>381</v>
      </c>
      <c r="J27" s="374">
        <v>639522</v>
      </c>
      <c r="K27" s="264" t="s">
        <v>95</v>
      </c>
      <c r="L27" s="264">
        <v>53710836</v>
      </c>
      <c r="M27" s="359">
        <v>29107</v>
      </c>
    </row>
    <row r="28" spans="1:13" ht="22.5" customHeight="1">
      <c r="A28" s="358" t="s">
        <v>13</v>
      </c>
      <c r="B28" s="264" t="s">
        <v>381</v>
      </c>
      <c r="C28" s="264" t="s">
        <v>381</v>
      </c>
      <c r="D28" s="264" t="s">
        <v>95</v>
      </c>
      <c r="E28" s="264">
        <v>162406</v>
      </c>
      <c r="F28" s="359" t="s">
        <v>95</v>
      </c>
      <c r="G28" s="257">
        <v>200529</v>
      </c>
      <c r="H28" s="264" t="s">
        <v>95</v>
      </c>
      <c r="I28" s="264" t="s">
        <v>95</v>
      </c>
      <c r="J28" s="374" t="s">
        <v>95</v>
      </c>
      <c r="K28" s="264" t="s">
        <v>95</v>
      </c>
      <c r="L28" s="264">
        <v>181275</v>
      </c>
      <c r="M28" s="359" t="s">
        <v>95</v>
      </c>
    </row>
    <row r="29" spans="1:13" ht="22.5" customHeight="1">
      <c r="A29" s="358" t="s">
        <v>14</v>
      </c>
      <c r="B29" s="264">
        <v>84081</v>
      </c>
      <c r="C29" s="264">
        <v>3035699</v>
      </c>
      <c r="D29" s="264" t="s">
        <v>381</v>
      </c>
      <c r="E29" s="264">
        <v>93080</v>
      </c>
      <c r="F29" s="378" t="s">
        <v>95</v>
      </c>
      <c r="G29" s="257">
        <v>545475</v>
      </c>
      <c r="H29" s="264" t="s">
        <v>95</v>
      </c>
      <c r="I29" s="264" t="s">
        <v>95</v>
      </c>
      <c r="J29" s="374" t="s">
        <v>95</v>
      </c>
      <c r="K29" s="264" t="s">
        <v>95</v>
      </c>
      <c r="L29" s="264">
        <v>4325145</v>
      </c>
      <c r="M29" s="359" t="s">
        <v>381</v>
      </c>
    </row>
    <row r="30" spans="1:13" ht="22.5" customHeight="1">
      <c r="A30" s="358" t="s">
        <v>15</v>
      </c>
      <c r="B30" s="264" t="s">
        <v>381</v>
      </c>
      <c r="C30" s="264" t="s">
        <v>95</v>
      </c>
      <c r="D30" s="264" t="s">
        <v>95</v>
      </c>
      <c r="E30" s="264">
        <v>38059</v>
      </c>
      <c r="F30" s="359" t="s">
        <v>381</v>
      </c>
      <c r="G30" s="263" t="s">
        <v>387</v>
      </c>
      <c r="H30" s="264" t="s">
        <v>381</v>
      </c>
      <c r="I30" s="264" t="s">
        <v>95</v>
      </c>
      <c r="J30" s="374" t="s">
        <v>95</v>
      </c>
      <c r="K30" s="264" t="s">
        <v>95</v>
      </c>
      <c r="L30" s="264">
        <v>1592607</v>
      </c>
      <c r="M30" s="359" t="s">
        <v>381</v>
      </c>
    </row>
    <row r="31" spans="1:13" ht="22.5" customHeight="1" thickBot="1">
      <c r="A31" s="360" t="s">
        <v>16</v>
      </c>
      <c r="B31" s="361" t="s">
        <v>95</v>
      </c>
      <c r="C31" s="361" t="s">
        <v>381</v>
      </c>
      <c r="D31" s="361" t="s">
        <v>381</v>
      </c>
      <c r="E31" s="361">
        <v>916298</v>
      </c>
      <c r="F31" s="379">
        <v>1075504</v>
      </c>
      <c r="G31" s="267">
        <v>943164</v>
      </c>
      <c r="H31" s="361" t="s">
        <v>381</v>
      </c>
      <c r="I31" s="361" t="s">
        <v>381</v>
      </c>
      <c r="J31" s="380">
        <v>773279</v>
      </c>
      <c r="K31" s="361" t="s">
        <v>381</v>
      </c>
      <c r="L31" s="361">
        <v>10789850</v>
      </c>
      <c r="M31" s="362">
        <v>67005</v>
      </c>
    </row>
    <row r="33" spans="1:13" ht="22.5" customHeight="1">
      <c r="A33" s="88" t="s">
        <v>143</v>
      </c>
      <c r="B33" s="23"/>
      <c r="C33" s="23"/>
      <c r="D33" s="23"/>
      <c r="E33" s="23"/>
      <c r="F33" s="23"/>
      <c r="G33" s="24"/>
      <c r="H33" s="88"/>
      <c r="I33" s="23"/>
      <c r="J33" s="23"/>
      <c r="K33" s="23"/>
      <c r="L33" s="23"/>
      <c r="M33" s="23"/>
    </row>
    <row r="34" spans="4:13" ht="22.5" customHeight="1">
      <c r="D34" s="364"/>
      <c r="E34" s="364"/>
      <c r="F34" s="364"/>
      <c r="G34" s="364"/>
      <c r="H34" s="22"/>
      <c r="I34" s="364"/>
      <c r="J34" s="364"/>
      <c r="K34" s="364"/>
      <c r="L34" s="364"/>
      <c r="M34" s="364"/>
    </row>
    <row r="35" ht="22.5" customHeight="1">
      <c r="B35" s="345"/>
    </row>
  </sheetData>
  <printOptions/>
  <pageMargins left="0.7874015748031497" right="0.57" top="0.984251968503937" bottom="0.984251968503937" header="0.5118110236220472" footer="0.5118110236220472"/>
  <pageSetup firstPageNumber="12" useFirstPageNumber="1" horizontalDpi="600" verticalDpi="600" orientation="portrait" paperSize="9" scale="98" r:id="rId1"/>
  <headerFooter alignWithMargins="0">
    <oddFooter>&amp;C-&amp;P--</oddFooter>
  </headerFooter>
  <colBreaks count="1" manualBreakCount="1">
    <brk id="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2" width="9.09765625" style="332" customWidth="1"/>
    <col min="3" max="14" width="6.69921875" style="332" customWidth="1"/>
    <col min="15" max="16384" width="9.09765625" style="332" customWidth="1"/>
  </cols>
  <sheetData>
    <row r="1" spans="1:14" ht="18" customHeight="1" thickBot="1">
      <c r="A1" s="165" t="s">
        <v>129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30" t="s">
        <v>285</v>
      </c>
    </row>
    <row r="2" spans="1:14" s="333" customFormat="1" ht="21" customHeight="1">
      <c r="A2" s="437"/>
      <c r="B2" s="399" t="s">
        <v>237</v>
      </c>
      <c r="C2" s="399" t="s">
        <v>238</v>
      </c>
      <c r="D2" s="399"/>
      <c r="E2" s="399"/>
      <c r="F2" s="399"/>
      <c r="G2" s="399"/>
      <c r="H2" s="399"/>
      <c r="I2" s="399"/>
      <c r="J2" s="399"/>
      <c r="K2" s="399"/>
      <c r="L2" s="399"/>
      <c r="M2" s="399" t="s">
        <v>239</v>
      </c>
      <c r="N2" s="435" t="s">
        <v>240</v>
      </c>
    </row>
    <row r="3" spans="1:14" s="333" customFormat="1" ht="38.25">
      <c r="A3" s="438"/>
      <c r="B3" s="388"/>
      <c r="C3" s="110" t="s">
        <v>241</v>
      </c>
      <c r="D3" s="110" t="s">
        <v>242</v>
      </c>
      <c r="E3" s="110" t="s">
        <v>243</v>
      </c>
      <c r="F3" s="111" t="s">
        <v>164</v>
      </c>
      <c r="G3" s="111" t="s">
        <v>165</v>
      </c>
      <c r="H3" s="110" t="s">
        <v>244</v>
      </c>
      <c r="I3" s="110" t="s">
        <v>245</v>
      </c>
      <c r="J3" s="110" t="s">
        <v>166</v>
      </c>
      <c r="K3" s="111" t="s">
        <v>246</v>
      </c>
      <c r="L3" s="111" t="s">
        <v>167</v>
      </c>
      <c r="M3" s="388"/>
      <c r="N3" s="436"/>
    </row>
    <row r="4" spans="1:14" ht="21" customHeight="1">
      <c r="A4" s="167" t="s">
        <v>6</v>
      </c>
      <c r="B4" s="334">
        <f>SUM(C4,M4,N4)</f>
        <v>836</v>
      </c>
      <c r="C4" s="334">
        <f>SUM(D4:L4)</f>
        <v>558</v>
      </c>
      <c r="D4" s="334">
        <v>159</v>
      </c>
      <c r="E4" s="334">
        <v>23</v>
      </c>
      <c r="F4" s="334">
        <v>17</v>
      </c>
      <c r="G4" s="334">
        <v>11</v>
      </c>
      <c r="H4" s="334">
        <v>216</v>
      </c>
      <c r="I4" s="334">
        <v>32</v>
      </c>
      <c r="J4" s="334">
        <v>95</v>
      </c>
      <c r="K4" s="334">
        <v>2</v>
      </c>
      <c r="L4" s="334">
        <v>3</v>
      </c>
      <c r="M4" s="334">
        <v>277</v>
      </c>
      <c r="N4" s="335">
        <v>1</v>
      </c>
    </row>
    <row r="5" spans="1:14" ht="21" customHeight="1">
      <c r="A5" s="91" t="s">
        <v>7</v>
      </c>
      <c r="B5" s="336">
        <f>SUM(C5,M5,N5)</f>
        <v>604</v>
      </c>
      <c r="C5" s="336">
        <f>SUM(D5:L5)</f>
        <v>550</v>
      </c>
      <c r="D5" s="336">
        <v>33</v>
      </c>
      <c r="E5" s="336">
        <v>3</v>
      </c>
      <c r="F5" s="336">
        <v>2</v>
      </c>
      <c r="G5" s="336">
        <v>7</v>
      </c>
      <c r="H5" s="336">
        <v>324</v>
      </c>
      <c r="I5" s="336">
        <v>39</v>
      </c>
      <c r="J5" s="336">
        <v>106</v>
      </c>
      <c r="K5" s="337">
        <v>0</v>
      </c>
      <c r="L5" s="336">
        <v>36</v>
      </c>
      <c r="M5" s="336">
        <v>54</v>
      </c>
      <c r="N5" s="338" t="s">
        <v>95</v>
      </c>
    </row>
    <row r="6" spans="1:14" ht="21" customHeight="1">
      <c r="A6" s="91" t="s">
        <v>8</v>
      </c>
      <c r="B6" s="336">
        <f>SUM(C6,M6,N6)</f>
        <v>178</v>
      </c>
      <c r="C6" s="336">
        <v>162</v>
      </c>
      <c r="D6" s="336">
        <v>70</v>
      </c>
      <c r="E6" s="336">
        <v>10</v>
      </c>
      <c r="F6" s="336">
        <v>2</v>
      </c>
      <c r="G6" s="336">
        <v>2</v>
      </c>
      <c r="H6" s="336">
        <v>41</v>
      </c>
      <c r="I6" s="336">
        <v>16</v>
      </c>
      <c r="J6" s="336">
        <v>21</v>
      </c>
      <c r="K6" s="336">
        <v>0</v>
      </c>
      <c r="L6" s="336">
        <v>2</v>
      </c>
      <c r="M6" s="336">
        <v>16</v>
      </c>
      <c r="N6" s="338" t="s">
        <v>95</v>
      </c>
    </row>
    <row r="7" spans="1:14" ht="21" customHeight="1">
      <c r="A7" s="91" t="s">
        <v>124</v>
      </c>
      <c r="B7" s="336">
        <f aca="true" t="shared" si="0" ref="B7:B16">SUM(C7,M7,N7)</f>
        <v>1104</v>
      </c>
      <c r="C7" s="336">
        <v>783</v>
      </c>
      <c r="D7" s="336">
        <v>287</v>
      </c>
      <c r="E7" s="336">
        <v>30</v>
      </c>
      <c r="F7" s="339">
        <v>9</v>
      </c>
      <c r="G7" s="339">
        <v>16</v>
      </c>
      <c r="H7" s="336">
        <v>160</v>
      </c>
      <c r="I7" s="336">
        <v>113</v>
      </c>
      <c r="J7" s="336">
        <v>137</v>
      </c>
      <c r="K7" s="339">
        <v>17</v>
      </c>
      <c r="L7" s="339">
        <v>15</v>
      </c>
      <c r="M7" s="336">
        <v>312</v>
      </c>
      <c r="N7" s="338">
        <v>9</v>
      </c>
    </row>
    <row r="8" spans="1:14" ht="21" customHeight="1">
      <c r="A8" s="91" t="s">
        <v>9</v>
      </c>
      <c r="B8" s="336">
        <v>967</v>
      </c>
      <c r="C8" s="336">
        <f>SUM(D8:L8)</f>
        <v>911</v>
      </c>
      <c r="D8" s="336">
        <v>209</v>
      </c>
      <c r="E8" s="336">
        <v>41</v>
      </c>
      <c r="F8" s="336">
        <v>30</v>
      </c>
      <c r="G8" s="336">
        <v>10</v>
      </c>
      <c r="H8" s="336">
        <v>303</v>
      </c>
      <c r="I8" s="336">
        <v>108</v>
      </c>
      <c r="J8" s="336">
        <v>142</v>
      </c>
      <c r="K8" s="336">
        <v>7</v>
      </c>
      <c r="L8" s="336">
        <v>61</v>
      </c>
      <c r="M8" s="336">
        <v>55</v>
      </c>
      <c r="N8" s="340">
        <v>0</v>
      </c>
    </row>
    <row r="9" spans="1:14" ht="21" customHeight="1">
      <c r="A9" s="91" t="s">
        <v>10</v>
      </c>
      <c r="B9" s="336">
        <f t="shared" si="0"/>
        <v>1100</v>
      </c>
      <c r="C9" s="336">
        <v>962</v>
      </c>
      <c r="D9" s="336">
        <v>136</v>
      </c>
      <c r="E9" s="336">
        <v>29</v>
      </c>
      <c r="F9" s="336">
        <v>32</v>
      </c>
      <c r="G9" s="336">
        <v>8</v>
      </c>
      <c r="H9" s="336">
        <v>222</v>
      </c>
      <c r="I9" s="336">
        <v>25</v>
      </c>
      <c r="J9" s="336">
        <v>367</v>
      </c>
      <c r="K9" s="336">
        <v>94</v>
      </c>
      <c r="L9" s="336">
        <v>51</v>
      </c>
      <c r="M9" s="336">
        <v>127</v>
      </c>
      <c r="N9" s="340">
        <v>11</v>
      </c>
    </row>
    <row r="10" spans="1:14" ht="21" customHeight="1">
      <c r="A10" s="91" t="s">
        <v>11</v>
      </c>
      <c r="B10" s="336">
        <f t="shared" si="0"/>
        <v>46</v>
      </c>
      <c r="C10" s="336">
        <v>40</v>
      </c>
      <c r="D10" s="336">
        <v>24</v>
      </c>
      <c r="E10" s="336">
        <v>4</v>
      </c>
      <c r="F10" s="336">
        <v>1</v>
      </c>
      <c r="G10" s="336">
        <v>1</v>
      </c>
      <c r="H10" s="336">
        <v>8</v>
      </c>
      <c r="I10" s="336">
        <v>1</v>
      </c>
      <c r="J10" s="339" t="s">
        <v>141</v>
      </c>
      <c r="K10" s="336">
        <v>0</v>
      </c>
      <c r="L10" s="339" t="s">
        <v>141</v>
      </c>
      <c r="M10" s="336">
        <v>6</v>
      </c>
      <c r="N10" s="338" t="s">
        <v>95</v>
      </c>
    </row>
    <row r="11" spans="1:14" ht="21" customHeight="1">
      <c r="A11" s="91" t="s">
        <v>12</v>
      </c>
      <c r="B11" s="336">
        <v>73</v>
      </c>
      <c r="C11" s="336">
        <f>SUM(D11:L11)</f>
        <v>25</v>
      </c>
      <c r="D11" s="336">
        <v>13</v>
      </c>
      <c r="E11" s="336">
        <v>2</v>
      </c>
      <c r="F11" s="339">
        <v>1</v>
      </c>
      <c r="G11" s="339">
        <v>1</v>
      </c>
      <c r="H11" s="336">
        <v>5</v>
      </c>
      <c r="I11" s="336">
        <v>3</v>
      </c>
      <c r="J11" s="339" t="s">
        <v>141</v>
      </c>
      <c r="K11" s="339">
        <v>0</v>
      </c>
      <c r="L11" s="339" t="s">
        <v>141</v>
      </c>
      <c r="M11" s="336">
        <v>47</v>
      </c>
      <c r="N11" s="338" t="s">
        <v>95</v>
      </c>
    </row>
    <row r="12" spans="1:14" ht="21" customHeight="1">
      <c r="A12" s="91" t="s">
        <v>339</v>
      </c>
      <c r="B12" s="336">
        <v>153</v>
      </c>
      <c r="C12" s="336">
        <f>SUM(D12:L12)</f>
        <v>136</v>
      </c>
      <c r="D12" s="336">
        <v>27</v>
      </c>
      <c r="E12" s="341">
        <v>1</v>
      </c>
      <c r="F12" s="336">
        <v>0</v>
      </c>
      <c r="G12" s="336">
        <v>3</v>
      </c>
      <c r="H12" s="336">
        <v>30</v>
      </c>
      <c r="I12" s="336">
        <v>45</v>
      </c>
      <c r="J12" s="336">
        <v>17</v>
      </c>
      <c r="K12" s="336">
        <v>1</v>
      </c>
      <c r="L12" s="336">
        <v>12</v>
      </c>
      <c r="M12" s="336">
        <v>16</v>
      </c>
      <c r="N12" s="340">
        <v>0</v>
      </c>
    </row>
    <row r="13" spans="1:14" ht="21" customHeight="1">
      <c r="A13" s="91" t="s">
        <v>13</v>
      </c>
      <c r="B13" s="336">
        <f t="shared" si="0"/>
        <v>393</v>
      </c>
      <c r="C13" s="336">
        <f>SUM(D13:L13)</f>
        <v>306</v>
      </c>
      <c r="D13" s="336">
        <v>35</v>
      </c>
      <c r="E13" s="336">
        <v>6</v>
      </c>
      <c r="F13" s="336">
        <v>8</v>
      </c>
      <c r="G13" s="336">
        <v>2</v>
      </c>
      <c r="H13" s="336">
        <v>90</v>
      </c>
      <c r="I13" s="336">
        <v>2</v>
      </c>
      <c r="J13" s="336">
        <v>162</v>
      </c>
      <c r="K13" s="337">
        <v>0</v>
      </c>
      <c r="L13" s="336">
        <v>1</v>
      </c>
      <c r="M13" s="336">
        <v>87</v>
      </c>
      <c r="N13" s="338" t="s">
        <v>95</v>
      </c>
    </row>
    <row r="14" spans="1:14" ht="21" customHeight="1">
      <c r="A14" s="91" t="s">
        <v>14</v>
      </c>
      <c r="B14" s="336">
        <v>698</v>
      </c>
      <c r="C14" s="336">
        <v>403</v>
      </c>
      <c r="D14" s="336">
        <v>44</v>
      </c>
      <c r="E14" s="336">
        <v>11</v>
      </c>
      <c r="F14" s="336">
        <v>12</v>
      </c>
      <c r="G14" s="336">
        <v>1</v>
      </c>
      <c r="H14" s="336">
        <v>134</v>
      </c>
      <c r="I14" s="336">
        <v>34</v>
      </c>
      <c r="J14" s="336">
        <v>129</v>
      </c>
      <c r="K14" s="336">
        <v>38</v>
      </c>
      <c r="L14" s="336">
        <v>1</v>
      </c>
      <c r="M14" s="336">
        <v>287</v>
      </c>
      <c r="N14" s="340">
        <v>7</v>
      </c>
    </row>
    <row r="15" spans="1:14" ht="21" customHeight="1">
      <c r="A15" s="91" t="s">
        <v>15</v>
      </c>
      <c r="B15" s="336">
        <f t="shared" si="0"/>
        <v>95</v>
      </c>
      <c r="C15" s="336">
        <f>SUM(D15:L15)</f>
        <v>88</v>
      </c>
      <c r="D15" s="336">
        <v>9</v>
      </c>
      <c r="E15" s="342" t="s">
        <v>95</v>
      </c>
      <c r="F15" s="336">
        <v>0</v>
      </c>
      <c r="G15" s="336">
        <v>1</v>
      </c>
      <c r="H15" s="336">
        <v>46</v>
      </c>
      <c r="I15" s="336">
        <v>7</v>
      </c>
      <c r="J15" s="336">
        <v>20</v>
      </c>
      <c r="K15" s="336">
        <v>4</v>
      </c>
      <c r="L15" s="336">
        <v>1</v>
      </c>
      <c r="M15" s="336">
        <v>7</v>
      </c>
      <c r="N15" s="338" t="s">
        <v>95</v>
      </c>
    </row>
    <row r="16" spans="1:14" ht="21" customHeight="1" thickBot="1">
      <c r="A16" s="92" t="s">
        <v>16</v>
      </c>
      <c r="B16" s="343">
        <f t="shared" si="0"/>
        <v>332</v>
      </c>
      <c r="C16" s="343">
        <f>SUM(D16:L16)</f>
        <v>246</v>
      </c>
      <c r="D16" s="343">
        <v>54</v>
      </c>
      <c r="E16" s="343">
        <v>5</v>
      </c>
      <c r="F16" s="343">
        <v>5</v>
      </c>
      <c r="G16" s="343">
        <v>2</v>
      </c>
      <c r="H16" s="343">
        <v>108</v>
      </c>
      <c r="I16" s="343">
        <v>40</v>
      </c>
      <c r="J16" s="343">
        <v>31</v>
      </c>
      <c r="K16" s="343">
        <v>0</v>
      </c>
      <c r="L16" s="343">
        <v>1</v>
      </c>
      <c r="M16" s="343">
        <v>86</v>
      </c>
      <c r="N16" s="344" t="s">
        <v>95</v>
      </c>
    </row>
    <row r="17" spans="1:14" ht="12.75">
      <c r="A17" s="434" t="s">
        <v>346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</row>
    <row r="18" ht="12.75">
      <c r="A18" s="345"/>
    </row>
  </sheetData>
  <mergeCells count="6">
    <mergeCell ref="A17:N17"/>
    <mergeCell ref="N2:N3"/>
    <mergeCell ref="A2:A3"/>
    <mergeCell ref="B2:B3"/>
    <mergeCell ref="C2:L2"/>
    <mergeCell ref="M2:M3"/>
  </mergeCells>
  <printOptions/>
  <pageMargins left="0.75" right="0.75" top="1" bottom="1" header="0.512" footer="0.512"/>
  <pageSetup horizontalDpi="600" verticalDpi="600" orientation="portrait" paperSize="9" scale="88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4" width="10.3984375" style="9" customWidth="1"/>
    <col min="5" max="5" width="10.09765625" style="9" customWidth="1"/>
    <col min="6" max="6" width="10.8984375" style="9" customWidth="1"/>
    <col min="7" max="8" width="10.3984375" style="9" customWidth="1"/>
    <col min="9" max="9" width="11.296875" style="9" customWidth="1"/>
    <col min="10" max="10" width="10.3984375" style="9" customWidth="1"/>
    <col min="11" max="16384" width="9.09765625" style="9" customWidth="1"/>
  </cols>
  <sheetData>
    <row r="1" spans="1:10" ht="21" customHeight="1" thickBot="1">
      <c r="A1" s="133" t="s">
        <v>247</v>
      </c>
      <c r="B1" s="109"/>
      <c r="C1" s="109"/>
      <c r="D1" s="109"/>
      <c r="E1" s="109"/>
      <c r="F1" s="109"/>
      <c r="G1" s="109"/>
      <c r="H1" s="109"/>
      <c r="I1" s="109"/>
      <c r="J1" s="130" t="s">
        <v>304</v>
      </c>
    </row>
    <row r="2" spans="1:10" s="10" customFormat="1" ht="21" customHeight="1">
      <c r="A2" s="437"/>
      <c r="B2" s="399" t="s">
        <v>237</v>
      </c>
      <c r="C2" s="408" t="s">
        <v>248</v>
      </c>
      <c r="D2" s="161"/>
      <c r="E2" s="439" t="s">
        <v>249</v>
      </c>
      <c r="F2" s="439"/>
      <c r="G2" s="439"/>
      <c r="H2" s="439"/>
      <c r="I2" s="439"/>
      <c r="J2" s="439"/>
    </row>
    <row r="3" spans="1:10" s="10" customFormat="1" ht="24">
      <c r="A3" s="438"/>
      <c r="B3" s="388"/>
      <c r="C3" s="410"/>
      <c r="D3" s="162" t="s">
        <v>250</v>
      </c>
      <c r="E3" s="131" t="s">
        <v>305</v>
      </c>
      <c r="F3" s="131" t="s">
        <v>286</v>
      </c>
      <c r="G3" s="131" t="s">
        <v>308</v>
      </c>
      <c r="H3" s="131" t="s">
        <v>306</v>
      </c>
      <c r="I3" s="132" t="s">
        <v>307</v>
      </c>
      <c r="J3" s="157" t="s">
        <v>251</v>
      </c>
    </row>
    <row r="4" spans="1:10" ht="21" customHeight="1">
      <c r="A4" s="91" t="s">
        <v>65</v>
      </c>
      <c r="B4" s="36">
        <f>C4+D4</f>
        <v>1062510</v>
      </c>
      <c r="C4" s="36">
        <v>657518</v>
      </c>
      <c r="D4" s="36">
        <v>404992</v>
      </c>
      <c r="E4" s="36">
        <v>49476</v>
      </c>
      <c r="F4" s="36">
        <v>29035</v>
      </c>
      <c r="G4" s="36">
        <v>98641</v>
      </c>
      <c r="H4" s="36">
        <v>80939</v>
      </c>
      <c r="I4" s="36">
        <v>44657</v>
      </c>
      <c r="J4" s="38">
        <v>102244</v>
      </c>
    </row>
    <row r="5" spans="1:10" ht="21" customHeight="1">
      <c r="A5" s="91" t="s">
        <v>7</v>
      </c>
      <c r="B5" s="36">
        <f aca="true" t="shared" si="0" ref="B5:B16">C5+D5</f>
        <v>115646</v>
      </c>
      <c r="C5" s="36">
        <v>47714</v>
      </c>
      <c r="D5" s="36">
        <v>67932</v>
      </c>
      <c r="E5" s="36">
        <f>4746</f>
        <v>4746</v>
      </c>
      <c r="F5" s="36">
        <v>3269</v>
      </c>
      <c r="G5" s="36">
        <v>21789</v>
      </c>
      <c r="H5" s="36">
        <v>12046</v>
      </c>
      <c r="I5" s="36">
        <v>4577</v>
      </c>
      <c r="J5" s="38">
        <v>21504</v>
      </c>
    </row>
    <row r="6" spans="1:10" ht="21" customHeight="1">
      <c r="A6" s="91" t="s">
        <v>72</v>
      </c>
      <c r="B6" s="36">
        <f t="shared" si="0"/>
        <v>619317</v>
      </c>
      <c r="C6" s="36">
        <v>457717</v>
      </c>
      <c r="D6" s="36">
        <v>161600</v>
      </c>
      <c r="E6" s="36">
        <v>19571</v>
      </c>
      <c r="F6" s="36">
        <v>5687</v>
      </c>
      <c r="G6" s="36">
        <v>44433</v>
      </c>
      <c r="H6" s="36">
        <v>37622</v>
      </c>
      <c r="I6" s="36">
        <v>14777</v>
      </c>
      <c r="J6" s="38">
        <v>39509</v>
      </c>
    </row>
    <row r="7" spans="1:10" ht="21" customHeight="1">
      <c r="A7" s="91" t="s">
        <v>124</v>
      </c>
      <c r="B7" s="36">
        <f t="shared" si="0"/>
        <v>1645209</v>
      </c>
      <c r="C7" s="36">
        <v>1248935</v>
      </c>
      <c r="D7" s="36">
        <v>396274</v>
      </c>
      <c r="E7" s="36">
        <v>46704</v>
      </c>
      <c r="F7" s="36">
        <v>18142</v>
      </c>
      <c r="G7" s="36">
        <v>111731</v>
      </c>
      <c r="H7" s="36">
        <v>76615</v>
      </c>
      <c r="I7" s="36">
        <v>34047</v>
      </c>
      <c r="J7" s="38">
        <v>109036</v>
      </c>
    </row>
    <row r="8" spans="1:10" ht="21" customHeight="1">
      <c r="A8" s="91" t="s">
        <v>63</v>
      </c>
      <c r="B8" s="36">
        <v>685941</v>
      </c>
      <c r="C8" s="36">
        <v>479911</v>
      </c>
      <c r="D8" s="36">
        <v>206029</v>
      </c>
      <c r="E8" s="36">
        <v>22127</v>
      </c>
      <c r="F8" s="36">
        <v>11509</v>
      </c>
      <c r="G8" s="39">
        <v>53058</v>
      </c>
      <c r="H8" s="36">
        <v>42884</v>
      </c>
      <c r="I8" s="36">
        <v>24961</v>
      </c>
      <c r="J8" s="38">
        <v>51491</v>
      </c>
    </row>
    <row r="9" spans="1:10" ht="21" customHeight="1">
      <c r="A9" s="91" t="s">
        <v>74</v>
      </c>
      <c r="B9" s="36">
        <f t="shared" si="0"/>
        <v>187458</v>
      </c>
      <c r="C9" s="36">
        <v>75394</v>
      </c>
      <c r="D9" s="36">
        <v>112064</v>
      </c>
      <c r="E9" s="36">
        <v>5732</v>
      </c>
      <c r="F9" s="36">
        <v>12268</v>
      </c>
      <c r="G9" s="36">
        <v>27775</v>
      </c>
      <c r="H9" s="36">
        <v>23152</v>
      </c>
      <c r="I9" s="36">
        <v>10423</v>
      </c>
      <c r="J9" s="38">
        <v>32716</v>
      </c>
    </row>
    <row r="10" spans="1:10" s="12" customFormat="1" ht="21" customHeight="1">
      <c r="A10" s="99" t="s">
        <v>70</v>
      </c>
      <c r="B10" s="36">
        <v>206043</v>
      </c>
      <c r="C10" s="36">
        <v>136043</v>
      </c>
      <c r="D10" s="36">
        <v>70001</v>
      </c>
      <c r="E10" s="36">
        <v>11608</v>
      </c>
      <c r="F10" s="39">
        <v>6325</v>
      </c>
      <c r="G10" s="39">
        <v>15602</v>
      </c>
      <c r="H10" s="39">
        <v>8437</v>
      </c>
      <c r="I10" s="39">
        <v>6646</v>
      </c>
      <c r="J10" s="41">
        <v>21383</v>
      </c>
    </row>
    <row r="11" spans="1:10" ht="21" customHeight="1">
      <c r="A11" s="91" t="s">
        <v>69</v>
      </c>
      <c r="B11" s="36">
        <f t="shared" si="0"/>
        <v>63989</v>
      </c>
      <c r="C11" s="36">
        <v>24992</v>
      </c>
      <c r="D11" s="36">
        <v>38997</v>
      </c>
      <c r="E11" s="36" t="s">
        <v>301</v>
      </c>
      <c r="F11" s="36">
        <v>1554</v>
      </c>
      <c r="G11" s="36">
        <v>16670</v>
      </c>
      <c r="H11" s="36">
        <v>5073</v>
      </c>
      <c r="I11" s="36">
        <v>1968</v>
      </c>
      <c r="J11" s="38" t="s">
        <v>300</v>
      </c>
    </row>
    <row r="12" spans="1:10" ht="21" customHeight="1">
      <c r="A12" s="91" t="s">
        <v>339</v>
      </c>
      <c r="B12" s="36">
        <f>C12+D12</f>
        <v>153683</v>
      </c>
      <c r="C12" s="36">
        <v>93230</v>
      </c>
      <c r="D12" s="36">
        <v>60453</v>
      </c>
      <c r="E12" s="36">
        <v>11576</v>
      </c>
      <c r="F12" s="36">
        <v>5479</v>
      </c>
      <c r="G12" s="36">
        <v>11940</v>
      </c>
      <c r="H12" s="36">
        <v>12960</v>
      </c>
      <c r="I12" s="36">
        <v>2603</v>
      </c>
      <c r="J12" s="38">
        <v>15894</v>
      </c>
    </row>
    <row r="13" spans="1:10" ht="21" customHeight="1">
      <c r="A13" s="91" t="s">
        <v>64</v>
      </c>
      <c r="B13" s="36">
        <f t="shared" si="0"/>
        <v>53962</v>
      </c>
      <c r="C13" s="36">
        <v>38988</v>
      </c>
      <c r="D13" s="36">
        <v>14974</v>
      </c>
      <c r="E13" s="36" t="s">
        <v>95</v>
      </c>
      <c r="F13" s="36">
        <v>766</v>
      </c>
      <c r="G13" s="36">
        <v>6751</v>
      </c>
      <c r="H13" s="36">
        <v>1770</v>
      </c>
      <c r="I13" s="36">
        <v>933</v>
      </c>
      <c r="J13" s="38">
        <v>4754</v>
      </c>
    </row>
    <row r="14" spans="1:10" ht="21" customHeight="1">
      <c r="A14" s="91" t="s">
        <v>67</v>
      </c>
      <c r="B14" s="36">
        <v>26388</v>
      </c>
      <c r="C14" s="36">
        <v>6018</v>
      </c>
      <c r="D14" s="36">
        <v>20369</v>
      </c>
      <c r="E14" s="36" t="s">
        <v>300</v>
      </c>
      <c r="F14" s="36">
        <v>845</v>
      </c>
      <c r="G14" s="36">
        <v>5295</v>
      </c>
      <c r="H14" s="36">
        <v>3805</v>
      </c>
      <c r="I14" s="36">
        <v>1612</v>
      </c>
      <c r="J14" s="38" t="s">
        <v>300</v>
      </c>
    </row>
    <row r="15" spans="1:10" ht="21" customHeight="1">
      <c r="A15" s="91" t="s">
        <v>75</v>
      </c>
      <c r="B15" s="36">
        <f t="shared" si="0"/>
        <v>11340</v>
      </c>
      <c r="C15" s="36">
        <v>4354</v>
      </c>
      <c r="D15" s="36">
        <v>6986</v>
      </c>
      <c r="E15" s="36" t="s">
        <v>95</v>
      </c>
      <c r="F15" s="36">
        <v>221</v>
      </c>
      <c r="G15" s="36">
        <v>3024</v>
      </c>
      <c r="H15" s="36">
        <v>474</v>
      </c>
      <c r="I15" s="36">
        <v>203</v>
      </c>
      <c r="J15" s="38">
        <v>3064</v>
      </c>
    </row>
    <row r="16" spans="1:10" ht="21" customHeight="1" thickBot="1">
      <c r="A16" s="92" t="s">
        <v>68</v>
      </c>
      <c r="B16" s="330">
        <f t="shared" si="0"/>
        <v>43058</v>
      </c>
      <c r="C16" s="330">
        <v>14476</v>
      </c>
      <c r="D16" s="330">
        <v>28582</v>
      </c>
      <c r="E16" s="330" t="s">
        <v>300</v>
      </c>
      <c r="F16" s="330">
        <v>1138</v>
      </c>
      <c r="G16" s="330">
        <v>12258</v>
      </c>
      <c r="H16" s="330">
        <v>1888</v>
      </c>
      <c r="I16" s="330">
        <v>1816</v>
      </c>
      <c r="J16" s="331" t="s">
        <v>300</v>
      </c>
    </row>
    <row r="17" ht="12.75">
      <c r="A17" s="168"/>
    </row>
    <row r="18" spans="1:10" ht="21" customHeight="1">
      <c r="A18" s="22"/>
      <c r="C18" s="97"/>
      <c r="D18" s="97"/>
      <c r="E18" s="98"/>
      <c r="F18" s="97"/>
      <c r="G18" s="97"/>
      <c r="H18" s="97"/>
      <c r="I18" s="97"/>
      <c r="J18" s="97"/>
    </row>
    <row r="19" ht="21" customHeight="1">
      <c r="A19" s="22"/>
    </row>
  </sheetData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3" width="9.09765625" style="109" customWidth="1"/>
    <col min="4" max="4" width="9.09765625" style="327" customWidth="1"/>
    <col min="5" max="7" width="9.09765625" style="328" customWidth="1"/>
    <col min="8" max="16384" width="9.09765625" style="109" customWidth="1"/>
  </cols>
  <sheetData>
    <row r="1" spans="1:10" s="292" customFormat="1" ht="15">
      <c r="A1" s="142" t="s">
        <v>265</v>
      </c>
      <c r="D1" s="293"/>
      <c r="E1" s="294"/>
      <c r="F1" s="294"/>
      <c r="G1" s="294"/>
      <c r="J1" s="295"/>
    </row>
    <row r="2" spans="1:10" s="134" customFormat="1" ht="15" thickBot="1">
      <c r="A2" s="133" t="s">
        <v>252</v>
      </c>
      <c r="D2" s="296"/>
      <c r="E2" s="297"/>
      <c r="F2" s="297"/>
      <c r="G2" s="297"/>
      <c r="J2" s="298" t="s">
        <v>426</v>
      </c>
    </row>
    <row r="3" spans="1:10" s="10" customFormat="1" ht="12.75">
      <c r="A3" s="397"/>
      <c r="B3" s="440" t="s">
        <v>287</v>
      </c>
      <c r="C3" s="440" t="s">
        <v>262</v>
      </c>
      <c r="D3" s="442" t="s">
        <v>253</v>
      </c>
      <c r="E3" s="443"/>
      <c r="F3" s="443"/>
      <c r="G3" s="443"/>
      <c r="H3" s="443"/>
      <c r="I3" s="443"/>
      <c r="J3" s="443"/>
    </row>
    <row r="4" spans="1:10" s="10" customFormat="1" ht="12.75">
      <c r="A4" s="398"/>
      <c r="B4" s="441"/>
      <c r="C4" s="441"/>
      <c r="D4" s="135" t="s">
        <v>254</v>
      </c>
      <c r="E4" s="136" t="s">
        <v>255</v>
      </c>
      <c r="F4" s="136" t="s">
        <v>24</v>
      </c>
      <c r="G4" s="136" t="s">
        <v>25</v>
      </c>
      <c r="H4" s="110" t="s">
        <v>26</v>
      </c>
      <c r="I4" s="110" t="s">
        <v>27</v>
      </c>
      <c r="J4" s="113" t="s">
        <v>28</v>
      </c>
    </row>
    <row r="5" spans="1:10" ht="15" customHeight="1">
      <c r="A5" s="444" t="s">
        <v>65</v>
      </c>
      <c r="B5" s="299" t="s">
        <v>427</v>
      </c>
      <c r="C5" s="300">
        <v>343</v>
      </c>
      <c r="D5" s="300">
        <f>IF(SUM(E5:J5)=0,"-",SUM(E5:J5))</f>
        <v>5448</v>
      </c>
      <c r="E5" s="300" t="s">
        <v>428</v>
      </c>
      <c r="F5" s="300" t="s">
        <v>428</v>
      </c>
      <c r="G5" s="300" t="s">
        <v>428</v>
      </c>
      <c r="H5" s="300">
        <v>1787</v>
      </c>
      <c r="I5" s="300">
        <v>1793</v>
      </c>
      <c r="J5" s="301">
        <v>1868</v>
      </c>
    </row>
    <row r="6" spans="1:10" ht="15" customHeight="1">
      <c r="A6" s="446"/>
      <c r="B6" s="302" t="s">
        <v>429</v>
      </c>
      <c r="C6" s="303">
        <v>450</v>
      </c>
      <c r="D6" s="303">
        <f>IF(SUM(E6:J6)=0,"-",SUM(E6:J6))</f>
        <v>6513</v>
      </c>
      <c r="E6" s="303">
        <v>128</v>
      </c>
      <c r="F6" s="303">
        <v>635</v>
      </c>
      <c r="G6" s="303">
        <v>890</v>
      </c>
      <c r="H6" s="303">
        <v>1603</v>
      </c>
      <c r="I6" s="303">
        <v>1616</v>
      </c>
      <c r="J6" s="304">
        <v>1641</v>
      </c>
    </row>
    <row r="7" spans="1:10" ht="15" customHeight="1">
      <c r="A7" s="444" t="s">
        <v>71</v>
      </c>
      <c r="B7" s="299" t="s">
        <v>379</v>
      </c>
      <c r="C7" s="300">
        <v>31</v>
      </c>
      <c r="D7" s="300">
        <v>548</v>
      </c>
      <c r="E7" s="300"/>
      <c r="F7" s="300"/>
      <c r="G7" s="300"/>
      <c r="H7" s="300">
        <v>164</v>
      </c>
      <c r="I7" s="300">
        <v>160</v>
      </c>
      <c r="J7" s="301">
        <v>224</v>
      </c>
    </row>
    <row r="8" spans="1:10" ht="15" customHeight="1">
      <c r="A8" s="446"/>
      <c r="B8" s="302" t="s">
        <v>380</v>
      </c>
      <c r="C8" s="305">
        <v>191</v>
      </c>
      <c r="D8" s="303">
        <v>1903</v>
      </c>
      <c r="E8" s="303">
        <v>15</v>
      </c>
      <c r="F8" s="303">
        <v>102</v>
      </c>
      <c r="G8" s="303">
        <v>164</v>
      </c>
      <c r="H8" s="303">
        <v>546</v>
      </c>
      <c r="I8" s="303">
        <v>537</v>
      </c>
      <c r="J8" s="304">
        <v>539</v>
      </c>
    </row>
    <row r="9" spans="1:10" ht="15" customHeight="1">
      <c r="A9" s="444" t="s">
        <v>72</v>
      </c>
      <c r="B9" s="299" t="s">
        <v>430</v>
      </c>
      <c r="C9" s="300">
        <v>176</v>
      </c>
      <c r="D9" s="300">
        <v>2787</v>
      </c>
      <c r="E9" s="300" t="s">
        <v>431</v>
      </c>
      <c r="F9" s="300" t="s">
        <v>431</v>
      </c>
      <c r="G9" s="300" t="s">
        <v>431</v>
      </c>
      <c r="H9" s="300">
        <v>947</v>
      </c>
      <c r="I9" s="300">
        <v>890</v>
      </c>
      <c r="J9" s="301">
        <v>950</v>
      </c>
    </row>
    <row r="10" spans="1:10" ht="15" customHeight="1">
      <c r="A10" s="446"/>
      <c r="B10" s="302" t="s">
        <v>432</v>
      </c>
      <c r="C10" s="303">
        <v>163</v>
      </c>
      <c r="D10" s="303">
        <v>1491</v>
      </c>
      <c r="E10" s="303">
        <v>56</v>
      </c>
      <c r="F10" s="303">
        <v>189</v>
      </c>
      <c r="G10" s="303">
        <v>252</v>
      </c>
      <c r="H10" s="303">
        <v>335</v>
      </c>
      <c r="I10" s="303">
        <v>343</v>
      </c>
      <c r="J10" s="304">
        <v>316</v>
      </c>
    </row>
    <row r="11" spans="1:10" ht="15" customHeight="1">
      <c r="A11" s="444" t="s">
        <v>124</v>
      </c>
      <c r="B11" s="299" t="s">
        <v>433</v>
      </c>
      <c r="C11" s="300">
        <v>326</v>
      </c>
      <c r="D11" s="300">
        <v>5021</v>
      </c>
      <c r="E11" s="306" t="s">
        <v>434</v>
      </c>
      <c r="F11" s="306" t="s">
        <v>434</v>
      </c>
      <c r="G11" s="300">
        <v>1</v>
      </c>
      <c r="H11" s="300">
        <v>1371</v>
      </c>
      <c r="I11" s="300">
        <v>1745</v>
      </c>
      <c r="J11" s="301">
        <v>1904</v>
      </c>
    </row>
    <row r="12" spans="1:10" ht="15" customHeight="1">
      <c r="A12" s="446"/>
      <c r="B12" s="302" t="s">
        <v>435</v>
      </c>
      <c r="C12" s="303">
        <v>780</v>
      </c>
      <c r="D12" s="303">
        <v>6005</v>
      </c>
      <c r="E12" s="303">
        <v>136</v>
      </c>
      <c r="F12" s="303">
        <v>553</v>
      </c>
      <c r="G12" s="303">
        <v>711</v>
      </c>
      <c r="H12" s="303">
        <v>1553</v>
      </c>
      <c r="I12" s="303">
        <v>1513</v>
      </c>
      <c r="J12" s="304">
        <v>1539</v>
      </c>
    </row>
    <row r="13" spans="1:10" ht="15" customHeight="1">
      <c r="A13" s="444" t="s">
        <v>63</v>
      </c>
      <c r="B13" s="299" t="s">
        <v>436</v>
      </c>
      <c r="C13" s="300">
        <v>220</v>
      </c>
      <c r="D13" s="300">
        <f aca="true" t="shared" si="0" ref="D13:D22">IF(SUM(E13:J13)=0,"-",SUM(E13:J13))</f>
        <v>3343</v>
      </c>
      <c r="E13" s="300" t="s">
        <v>437</v>
      </c>
      <c r="F13" s="300" t="s">
        <v>437</v>
      </c>
      <c r="G13" s="300" t="s">
        <v>437</v>
      </c>
      <c r="H13" s="300">
        <v>1093</v>
      </c>
      <c r="I13" s="300">
        <v>1144</v>
      </c>
      <c r="J13" s="301">
        <v>1106</v>
      </c>
    </row>
    <row r="14" spans="1:10" ht="15" customHeight="1">
      <c r="A14" s="446"/>
      <c r="B14" s="302" t="s">
        <v>438</v>
      </c>
      <c r="C14" s="303">
        <v>588</v>
      </c>
      <c r="D14" s="303">
        <f t="shared" si="0"/>
        <v>3384</v>
      </c>
      <c r="E14" s="303">
        <v>61</v>
      </c>
      <c r="F14" s="303">
        <v>326</v>
      </c>
      <c r="G14" s="303">
        <v>390</v>
      </c>
      <c r="H14" s="303">
        <v>836</v>
      </c>
      <c r="I14" s="303">
        <v>876</v>
      </c>
      <c r="J14" s="304">
        <v>895</v>
      </c>
    </row>
    <row r="15" spans="1:12" ht="15" customHeight="1">
      <c r="A15" s="444" t="s">
        <v>74</v>
      </c>
      <c r="B15" s="299" t="s">
        <v>439</v>
      </c>
      <c r="C15" s="300">
        <v>50</v>
      </c>
      <c r="D15" s="300">
        <f t="shared" si="0"/>
        <v>953</v>
      </c>
      <c r="E15" s="307" t="s">
        <v>440</v>
      </c>
      <c r="F15" s="307" t="s">
        <v>440</v>
      </c>
      <c r="G15" s="307" t="s">
        <v>440</v>
      </c>
      <c r="H15" s="308">
        <v>310</v>
      </c>
      <c r="I15" s="308">
        <v>301</v>
      </c>
      <c r="J15" s="309">
        <v>342</v>
      </c>
      <c r="L15" s="310"/>
    </row>
    <row r="16" spans="1:12" ht="15" customHeight="1">
      <c r="A16" s="446"/>
      <c r="B16" s="302" t="s">
        <v>441</v>
      </c>
      <c r="C16" s="303">
        <v>472</v>
      </c>
      <c r="D16" s="303">
        <f t="shared" si="0"/>
        <v>2705</v>
      </c>
      <c r="E16" s="311">
        <v>42</v>
      </c>
      <c r="F16" s="311">
        <v>168</v>
      </c>
      <c r="G16" s="311">
        <v>235</v>
      </c>
      <c r="H16" s="311">
        <v>736</v>
      </c>
      <c r="I16" s="311">
        <v>754</v>
      </c>
      <c r="J16" s="312">
        <v>770</v>
      </c>
      <c r="L16" s="313"/>
    </row>
    <row r="17" spans="1:10" ht="15" customHeight="1">
      <c r="A17" s="444" t="s">
        <v>70</v>
      </c>
      <c r="B17" s="299" t="s">
        <v>442</v>
      </c>
      <c r="C17" s="300">
        <v>56</v>
      </c>
      <c r="D17" s="300">
        <f t="shared" si="0"/>
        <v>903</v>
      </c>
      <c r="E17" s="300"/>
      <c r="F17" s="300"/>
      <c r="G17" s="300"/>
      <c r="H17" s="300">
        <v>344</v>
      </c>
      <c r="I17" s="300">
        <v>265</v>
      </c>
      <c r="J17" s="301">
        <v>294</v>
      </c>
    </row>
    <row r="18" spans="1:10" ht="15" customHeight="1">
      <c r="A18" s="446"/>
      <c r="B18" s="302" t="s">
        <v>443</v>
      </c>
      <c r="C18" s="314">
        <v>143</v>
      </c>
      <c r="D18" s="303">
        <f t="shared" si="0"/>
        <v>1511</v>
      </c>
      <c r="E18" s="303">
        <v>32</v>
      </c>
      <c r="F18" s="303">
        <v>132</v>
      </c>
      <c r="G18" s="303">
        <v>176</v>
      </c>
      <c r="H18" s="303">
        <v>376</v>
      </c>
      <c r="I18" s="303">
        <v>378</v>
      </c>
      <c r="J18" s="304">
        <v>417</v>
      </c>
    </row>
    <row r="19" spans="1:10" ht="15" customHeight="1">
      <c r="A19" s="444" t="s">
        <v>69</v>
      </c>
      <c r="B19" s="299" t="s">
        <v>444</v>
      </c>
      <c r="C19" s="300">
        <v>39</v>
      </c>
      <c r="D19" s="300">
        <f t="shared" si="0"/>
        <v>790</v>
      </c>
      <c r="E19" s="300" t="s">
        <v>445</v>
      </c>
      <c r="F19" s="300" t="s">
        <v>445</v>
      </c>
      <c r="G19" s="300" t="s">
        <v>445</v>
      </c>
      <c r="H19" s="300">
        <v>247</v>
      </c>
      <c r="I19" s="300">
        <v>271</v>
      </c>
      <c r="J19" s="301">
        <v>272</v>
      </c>
    </row>
    <row r="20" spans="1:10" ht="15" customHeight="1">
      <c r="A20" s="446"/>
      <c r="B20" s="302" t="s">
        <v>446</v>
      </c>
      <c r="C20" s="303">
        <v>134</v>
      </c>
      <c r="D20" s="303">
        <f t="shared" si="0"/>
        <v>965</v>
      </c>
      <c r="E20" s="303">
        <v>31</v>
      </c>
      <c r="F20" s="303">
        <v>91</v>
      </c>
      <c r="G20" s="303">
        <v>151</v>
      </c>
      <c r="H20" s="303">
        <v>218</v>
      </c>
      <c r="I20" s="303">
        <v>240</v>
      </c>
      <c r="J20" s="304">
        <v>234</v>
      </c>
    </row>
    <row r="21" spans="1:10" ht="15" customHeight="1">
      <c r="A21" s="444" t="s">
        <v>339</v>
      </c>
      <c r="B21" s="299" t="s">
        <v>447</v>
      </c>
      <c r="C21" s="315">
        <v>108</v>
      </c>
      <c r="D21" s="306">
        <f t="shared" si="0"/>
        <v>1512</v>
      </c>
      <c r="E21" s="300"/>
      <c r="F21" s="300"/>
      <c r="G21" s="300"/>
      <c r="H21" s="315">
        <v>467</v>
      </c>
      <c r="I21" s="315">
        <v>512</v>
      </c>
      <c r="J21" s="316">
        <v>533</v>
      </c>
    </row>
    <row r="22" spans="1:10" ht="15" customHeight="1">
      <c r="A22" s="445"/>
      <c r="B22" s="302" t="s">
        <v>448</v>
      </c>
      <c r="C22" s="317">
        <v>99</v>
      </c>
      <c r="D22" s="303">
        <f t="shared" si="0"/>
        <v>1069</v>
      </c>
      <c r="E22" s="317">
        <v>10</v>
      </c>
      <c r="F22" s="317">
        <v>63</v>
      </c>
      <c r="G22" s="317">
        <v>104</v>
      </c>
      <c r="H22" s="317">
        <v>295</v>
      </c>
      <c r="I22" s="317">
        <v>272</v>
      </c>
      <c r="J22" s="318">
        <v>325</v>
      </c>
    </row>
    <row r="23" spans="1:10" ht="15" customHeight="1">
      <c r="A23" s="448" t="s">
        <v>64</v>
      </c>
      <c r="B23" s="319" t="s">
        <v>449</v>
      </c>
      <c r="C23" s="306">
        <v>10</v>
      </c>
      <c r="D23" s="306">
        <v>152</v>
      </c>
      <c r="E23" s="306" t="s">
        <v>369</v>
      </c>
      <c r="F23" s="306" t="s">
        <v>369</v>
      </c>
      <c r="G23" s="306" t="s">
        <v>369</v>
      </c>
      <c r="H23" s="306">
        <v>63</v>
      </c>
      <c r="I23" s="306">
        <v>42</v>
      </c>
      <c r="J23" s="320">
        <v>47</v>
      </c>
    </row>
    <row r="24" spans="1:10" ht="15" customHeight="1">
      <c r="A24" s="446"/>
      <c r="B24" s="319" t="s">
        <v>450</v>
      </c>
      <c r="C24" s="303">
        <v>51</v>
      </c>
      <c r="D24" s="303">
        <v>589</v>
      </c>
      <c r="E24" s="303">
        <v>2</v>
      </c>
      <c r="F24" s="303">
        <v>25</v>
      </c>
      <c r="G24" s="303">
        <v>31</v>
      </c>
      <c r="H24" s="303">
        <v>180</v>
      </c>
      <c r="I24" s="303">
        <v>149</v>
      </c>
      <c r="J24" s="304">
        <v>202</v>
      </c>
    </row>
    <row r="25" spans="1:10" ht="15" customHeight="1">
      <c r="A25" s="444" t="s">
        <v>67</v>
      </c>
      <c r="B25" s="299" t="s">
        <v>451</v>
      </c>
      <c r="C25" s="300"/>
      <c r="D25" s="300" t="str">
        <f aca="true" t="shared" si="1" ref="D25:D30">IF(SUM(E25:J25)=0,"-",SUM(E25:J25))</f>
        <v>-</v>
      </c>
      <c r="E25" s="300"/>
      <c r="F25" s="300"/>
      <c r="G25" s="300"/>
      <c r="H25" s="300"/>
      <c r="I25" s="300"/>
      <c r="J25" s="301"/>
    </row>
    <row r="26" spans="1:10" ht="15" customHeight="1">
      <c r="A26" s="446"/>
      <c r="B26" s="302" t="s">
        <v>452</v>
      </c>
      <c r="C26" s="303">
        <v>60</v>
      </c>
      <c r="D26" s="303">
        <f t="shared" si="1"/>
        <v>666</v>
      </c>
      <c r="E26" s="303">
        <v>2</v>
      </c>
      <c r="F26" s="303">
        <v>16</v>
      </c>
      <c r="G26" s="303">
        <v>31</v>
      </c>
      <c r="H26" s="303">
        <v>188</v>
      </c>
      <c r="I26" s="303">
        <v>200</v>
      </c>
      <c r="J26" s="304">
        <v>229</v>
      </c>
    </row>
    <row r="27" spans="1:10" ht="15" customHeight="1">
      <c r="A27" s="444" t="s">
        <v>75</v>
      </c>
      <c r="B27" s="299" t="s">
        <v>453</v>
      </c>
      <c r="C27" s="300"/>
      <c r="D27" s="300" t="str">
        <f t="shared" si="1"/>
        <v>-</v>
      </c>
      <c r="E27" s="300"/>
      <c r="F27" s="300"/>
      <c r="G27" s="300"/>
      <c r="H27" s="300"/>
      <c r="I27" s="300"/>
      <c r="J27" s="301"/>
    </row>
    <row r="28" spans="1:10" ht="15" customHeight="1">
      <c r="A28" s="446"/>
      <c r="B28" s="302" t="s">
        <v>454</v>
      </c>
      <c r="C28" s="321">
        <v>20</v>
      </c>
      <c r="D28" s="303">
        <f t="shared" si="1"/>
        <v>338</v>
      </c>
      <c r="E28" s="321">
        <v>0</v>
      </c>
      <c r="F28" s="321">
        <v>10</v>
      </c>
      <c r="G28" s="321">
        <v>22</v>
      </c>
      <c r="H28" s="321">
        <v>95</v>
      </c>
      <c r="I28" s="321">
        <v>103</v>
      </c>
      <c r="J28" s="322">
        <v>108</v>
      </c>
    </row>
    <row r="29" spans="1:10" ht="15" customHeight="1">
      <c r="A29" s="444" t="s">
        <v>68</v>
      </c>
      <c r="B29" s="299" t="s">
        <v>455</v>
      </c>
      <c r="C29" s="300">
        <v>38</v>
      </c>
      <c r="D29" s="300">
        <f t="shared" si="1"/>
        <v>681</v>
      </c>
      <c r="E29" s="300">
        <f>-F2</f>
        <v>0</v>
      </c>
      <c r="F29" s="300">
        <f>-G2</f>
        <v>0</v>
      </c>
      <c r="G29" s="300">
        <f>-H2</f>
        <v>0</v>
      </c>
      <c r="H29" s="300">
        <v>234</v>
      </c>
      <c r="I29" s="300">
        <v>202</v>
      </c>
      <c r="J29" s="301">
        <v>245</v>
      </c>
    </row>
    <row r="30" spans="1:10" ht="15" customHeight="1" thickBot="1">
      <c r="A30" s="447"/>
      <c r="B30" s="323" t="s">
        <v>456</v>
      </c>
      <c r="C30" s="324">
        <v>128</v>
      </c>
      <c r="D30" s="325">
        <f t="shared" si="1"/>
        <v>969</v>
      </c>
      <c r="E30" s="324">
        <v>6</v>
      </c>
      <c r="F30" s="324">
        <v>54</v>
      </c>
      <c r="G30" s="324">
        <v>79</v>
      </c>
      <c r="H30" s="324">
        <v>272</v>
      </c>
      <c r="I30" s="324">
        <v>284</v>
      </c>
      <c r="J30" s="326">
        <v>274</v>
      </c>
    </row>
    <row r="31" ht="12.75">
      <c r="A31" s="109" t="s">
        <v>266</v>
      </c>
    </row>
    <row r="32" ht="12.75">
      <c r="A32" s="109" t="s">
        <v>336</v>
      </c>
    </row>
    <row r="33" ht="12.75">
      <c r="A33" s="109" t="s">
        <v>347</v>
      </c>
    </row>
    <row r="34" ht="12.75">
      <c r="A34" s="109" t="s">
        <v>348</v>
      </c>
    </row>
    <row r="35" spans="1:10" ht="12.75" customHeight="1">
      <c r="A35" s="329"/>
      <c r="B35" s="329"/>
      <c r="C35" s="329"/>
      <c r="D35" s="329"/>
      <c r="E35" s="329"/>
      <c r="F35" s="329"/>
      <c r="G35" s="329"/>
      <c r="H35" s="329"/>
      <c r="I35" s="329"/>
      <c r="J35" s="329"/>
    </row>
  </sheetData>
  <mergeCells count="17">
    <mergeCell ref="A25:A26"/>
    <mergeCell ref="A27:A28"/>
    <mergeCell ref="A29:A30"/>
    <mergeCell ref="A23:A24"/>
    <mergeCell ref="A5:A6"/>
    <mergeCell ref="A7:A8"/>
    <mergeCell ref="A9:A10"/>
    <mergeCell ref="A13:A14"/>
    <mergeCell ref="A11:A12"/>
    <mergeCell ref="A21:A22"/>
    <mergeCell ref="A15:A16"/>
    <mergeCell ref="A17:A18"/>
    <mergeCell ref="A19:A20"/>
    <mergeCell ref="B3:B4"/>
    <mergeCell ref="C3:C4"/>
    <mergeCell ref="D3:J3"/>
    <mergeCell ref="A3:A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10.69921875" style="9" customWidth="1"/>
    <col min="2" max="10" width="8.69921875" style="9" customWidth="1"/>
    <col min="11" max="16384" width="9.09765625" style="9" customWidth="1"/>
  </cols>
  <sheetData>
    <row r="1" spans="1:10" ht="15" thickBot="1">
      <c r="A1" s="133" t="s">
        <v>263</v>
      </c>
      <c r="B1" s="109"/>
      <c r="C1" s="109"/>
      <c r="D1" s="109"/>
      <c r="E1" s="109"/>
      <c r="F1" s="109"/>
      <c r="G1" s="109"/>
      <c r="H1" s="109"/>
      <c r="I1" s="109"/>
      <c r="J1" s="137" t="s">
        <v>354</v>
      </c>
    </row>
    <row r="2" spans="1:10" s="10" customFormat="1" ht="15" customHeight="1">
      <c r="A2" s="397"/>
      <c r="B2" s="399" t="s">
        <v>288</v>
      </c>
      <c r="C2" s="399"/>
      <c r="D2" s="399"/>
      <c r="E2" s="399" t="s">
        <v>289</v>
      </c>
      <c r="F2" s="399"/>
      <c r="G2" s="399"/>
      <c r="H2" s="399" t="s">
        <v>256</v>
      </c>
      <c r="I2" s="389"/>
      <c r="J2" s="389"/>
    </row>
    <row r="3" spans="1:10" s="10" customFormat="1" ht="15" customHeight="1">
      <c r="A3" s="398"/>
      <c r="B3" s="110" t="s">
        <v>257</v>
      </c>
      <c r="C3" s="110" t="s">
        <v>264</v>
      </c>
      <c r="D3" s="110" t="s">
        <v>258</v>
      </c>
      <c r="E3" s="110" t="s">
        <v>257</v>
      </c>
      <c r="F3" s="110" t="s">
        <v>264</v>
      </c>
      <c r="G3" s="110" t="s">
        <v>259</v>
      </c>
      <c r="H3" s="110" t="s">
        <v>257</v>
      </c>
      <c r="I3" s="113" t="s">
        <v>264</v>
      </c>
      <c r="J3" s="113" t="s">
        <v>259</v>
      </c>
    </row>
    <row r="4" spans="1:10" ht="15" customHeight="1">
      <c r="A4" s="100" t="s">
        <v>65</v>
      </c>
      <c r="B4" s="284">
        <v>48</v>
      </c>
      <c r="C4" s="284">
        <v>1179</v>
      </c>
      <c r="D4" s="284">
        <v>23111</v>
      </c>
      <c r="E4" s="284">
        <v>22</v>
      </c>
      <c r="F4" s="284">
        <v>696</v>
      </c>
      <c r="G4" s="284">
        <v>11566</v>
      </c>
      <c r="H4" s="284">
        <v>11</v>
      </c>
      <c r="I4" s="285">
        <v>698</v>
      </c>
      <c r="J4" s="285">
        <v>11354</v>
      </c>
    </row>
    <row r="5" spans="1:10" ht="15" customHeight="1">
      <c r="A5" s="101" t="s">
        <v>71</v>
      </c>
      <c r="B5" s="286">
        <v>7</v>
      </c>
      <c r="C5" s="286">
        <v>217</v>
      </c>
      <c r="D5" s="286">
        <v>4452</v>
      </c>
      <c r="E5" s="286">
        <v>5</v>
      </c>
      <c r="F5" s="286">
        <v>145</v>
      </c>
      <c r="G5" s="286">
        <v>2245</v>
      </c>
      <c r="H5" s="286">
        <v>2</v>
      </c>
      <c r="I5" s="287">
        <v>121</v>
      </c>
      <c r="J5" s="287">
        <v>1764</v>
      </c>
    </row>
    <row r="6" spans="1:10" ht="15" customHeight="1">
      <c r="A6" s="101" t="s">
        <v>72</v>
      </c>
      <c r="B6" s="286">
        <v>15</v>
      </c>
      <c r="C6" s="286">
        <v>438</v>
      </c>
      <c r="D6" s="286">
        <v>9012</v>
      </c>
      <c r="E6" s="286">
        <v>6</v>
      </c>
      <c r="F6" s="286">
        <v>252</v>
      </c>
      <c r="G6" s="286">
        <v>4316</v>
      </c>
      <c r="H6" s="286">
        <v>5</v>
      </c>
      <c r="I6" s="287">
        <v>303</v>
      </c>
      <c r="J6" s="287">
        <v>5439</v>
      </c>
    </row>
    <row r="7" spans="1:10" ht="15" customHeight="1">
      <c r="A7" s="101" t="s">
        <v>124</v>
      </c>
      <c r="B7" s="286">
        <v>75</v>
      </c>
      <c r="C7" s="286">
        <v>1510</v>
      </c>
      <c r="D7" s="286">
        <v>25592</v>
      </c>
      <c r="E7" s="286">
        <v>28</v>
      </c>
      <c r="F7" s="286">
        <v>805</v>
      </c>
      <c r="G7" s="286">
        <v>12489</v>
      </c>
      <c r="H7" s="286">
        <v>15</v>
      </c>
      <c r="I7" s="287">
        <v>693</v>
      </c>
      <c r="J7" s="287">
        <v>10323</v>
      </c>
    </row>
    <row r="8" spans="1:10" ht="15" customHeight="1">
      <c r="A8" s="101" t="s">
        <v>63</v>
      </c>
      <c r="B8" s="286">
        <v>21</v>
      </c>
      <c r="C8" s="286">
        <v>598</v>
      </c>
      <c r="D8" s="286">
        <v>12043</v>
      </c>
      <c r="E8" s="286">
        <v>8</v>
      </c>
      <c r="F8" s="286">
        <v>322</v>
      </c>
      <c r="G8" s="286">
        <v>5595</v>
      </c>
      <c r="H8" s="286">
        <v>5</v>
      </c>
      <c r="I8" s="287">
        <v>422</v>
      </c>
      <c r="J8" s="287">
        <v>5042</v>
      </c>
    </row>
    <row r="9" spans="1:10" ht="15" customHeight="1">
      <c r="A9" s="101" t="s">
        <v>74</v>
      </c>
      <c r="B9" s="286">
        <v>14</v>
      </c>
      <c r="C9" s="286">
        <v>341</v>
      </c>
      <c r="D9" s="286">
        <v>6570</v>
      </c>
      <c r="E9" s="286">
        <v>6</v>
      </c>
      <c r="F9" s="286">
        <v>212</v>
      </c>
      <c r="G9" s="286">
        <v>3370</v>
      </c>
      <c r="H9" s="286">
        <v>3</v>
      </c>
      <c r="I9" s="287">
        <v>163</v>
      </c>
      <c r="J9" s="287">
        <v>2628</v>
      </c>
    </row>
    <row r="10" spans="1:10" ht="15" customHeight="1">
      <c r="A10" s="101" t="s">
        <v>70</v>
      </c>
      <c r="B10" s="286">
        <v>7</v>
      </c>
      <c r="C10" s="286">
        <v>222</v>
      </c>
      <c r="D10" s="286">
        <v>4187</v>
      </c>
      <c r="E10" s="286">
        <v>3</v>
      </c>
      <c r="F10" s="286">
        <v>124</v>
      </c>
      <c r="G10" s="286">
        <v>1982</v>
      </c>
      <c r="H10" s="286">
        <v>2</v>
      </c>
      <c r="I10" s="287">
        <v>122</v>
      </c>
      <c r="J10" s="287">
        <v>1945</v>
      </c>
    </row>
    <row r="11" spans="1:10" ht="15" customHeight="1">
      <c r="A11" s="101" t="s">
        <v>69</v>
      </c>
      <c r="B11" s="286">
        <v>5</v>
      </c>
      <c r="C11" s="286">
        <v>151</v>
      </c>
      <c r="D11" s="286">
        <v>3041</v>
      </c>
      <c r="E11" s="286">
        <v>2</v>
      </c>
      <c r="F11" s="286">
        <v>82</v>
      </c>
      <c r="G11" s="286">
        <v>1423</v>
      </c>
      <c r="H11" s="286">
        <v>1</v>
      </c>
      <c r="I11" s="287">
        <v>45</v>
      </c>
      <c r="J11" s="287">
        <v>584</v>
      </c>
    </row>
    <row r="12" spans="1:10" ht="15" customHeight="1">
      <c r="A12" s="99" t="s">
        <v>339</v>
      </c>
      <c r="B12" s="286">
        <v>8</v>
      </c>
      <c r="C12" s="286">
        <v>242</v>
      </c>
      <c r="D12" s="286">
        <v>4838</v>
      </c>
      <c r="E12" s="286">
        <v>4</v>
      </c>
      <c r="F12" s="286">
        <v>125</v>
      </c>
      <c r="G12" s="286">
        <v>2040</v>
      </c>
      <c r="H12" s="286">
        <v>1</v>
      </c>
      <c r="I12" s="287">
        <v>80</v>
      </c>
      <c r="J12" s="287">
        <v>789</v>
      </c>
    </row>
    <row r="13" spans="1:10" ht="15" customHeight="1">
      <c r="A13" s="101" t="s">
        <v>64</v>
      </c>
      <c r="B13" s="286">
        <v>5</v>
      </c>
      <c r="C13" s="286">
        <v>89</v>
      </c>
      <c r="D13" s="286">
        <v>1402</v>
      </c>
      <c r="E13" s="286">
        <v>2</v>
      </c>
      <c r="F13" s="286">
        <v>55</v>
      </c>
      <c r="G13" s="286">
        <v>780</v>
      </c>
      <c r="H13" s="286">
        <v>1</v>
      </c>
      <c r="I13" s="287">
        <v>59</v>
      </c>
      <c r="J13" s="287">
        <v>760</v>
      </c>
    </row>
    <row r="14" spans="1:10" ht="15" customHeight="1">
      <c r="A14" s="101" t="s">
        <v>67</v>
      </c>
      <c r="B14" s="286">
        <v>5</v>
      </c>
      <c r="C14" s="286">
        <v>86</v>
      </c>
      <c r="D14" s="286">
        <v>1371</v>
      </c>
      <c r="E14" s="286">
        <v>1</v>
      </c>
      <c r="F14" s="286">
        <v>42</v>
      </c>
      <c r="G14" s="286">
        <v>676</v>
      </c>
      <c r="H14" s="286">
        <v>1</v>
      </c>
      <c r="I14" s="287">
        <v>51</v>
      </c>
      <c r="J14" s="287">
        <v>743</v>
      </c>
    </row>
    <row r="15" spans="1:10" ht="15" customHeight="1">
      <c r="A15" s="101" t="s">
        <v>75</v>
      </c>
      <c r="B15" s="286">
        <v>2</v>
      </c>
      <c r="C15" s="286">
        <v>40</v>
      </c>
      <c r="D15" s="286">
        <v>685</v>
      </c>
      <c r="E15" s="286">
        <v>1</v>
      </c>
      <c r="F15" s="286">
        <v>26</v>
      </c>
      <c r="G15" s="286">
        <v>369</v>
      </c>
      <c r="H15" s="288" t="s">
        <v>364</v>
      </c>
      <c r="I15" s="288" t="s">
        <v>364</v>
      </c>
      <c r="J15" s="289" t="s">
        <v>364</v>
      </c>
    </row>
    <row r="16" spans="1:10" ht="15" customHeight="1" thickBot="1">
      <c r="A16" s="102" t="s">
        <v>68</v>
      </c>
      <c r="B16" s="290">
        <v>6</v>
      </c>
      <c r="C16" s="290">
        <v>140</v>
      </c>
      <c r="D16" s="290">
        <v>2449</v>
      </c>
      <c r="E16" s="290">
        <v>3</v>
      </c>
      <c r="F16" s="290">
        <v>75</v>
      </c>
      <c r="G16" s="290">
        <v>1119</v>
      </c>
      <c r="H16" s="290">
        <v>1</v>
      </c>
      <c r="I16" s="291">
        <v>54</v>
      </c>
      <c r="J16" s="291">
        <v>759</v>
      </c>
    </row>
    <row r="17" spans="1:10" ht="12.75">
      <c r="A17" s="172" t="s">
        <v>338</v>
      </c>
      <c r="D17" s="89"/>
      <c r="E17" s="89"/>
      <c r="F17" s="89"/>
      <c r="G17" s="89"/>
      <c r="H17" s="90"/>
      <c r="I17" s="90"/>
      <c r="J17" s="90"/>
    </row>
    <row r="23" spans="5:6" ht="12.75">
      <c r="E23" s="18"/>
      <c r="F23" s="18"/>
    </row>
  </sheetData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75" workbookViewId="0" topLeftCell="A1">
      <selection activeCell="A1" sqref="A1"/>
    </sheetView>
  </sheetViews>
  <sheetFormatPr defaultColWidth="8.796875" defaultRowHeight="19.5" customHeight="1"/>
  <cols>
    <col min="1" max="1" width="23.59765625" style="7" customWidth="1"/>
    <col min="2" max="14" width="14.296875" style="7" customWidth="1"/>
    <col min="15" max="15" width="9.09765625" style="9" customWidth="1"/>
    <col min="16" max="16384" width="9.09765625" style="7" customWidth="1"/>
  </cols>
  <sheetData>
    <row r="1" s="19" customFormat="1" ht="21.75" customHeight="1">
      <c r="A1" s="143" t="s">
        <v>355</v>
      </c>
    </row>
    <row r="2" spans="1:14" s="138" customFormat="1" ht="21.75" customHeight="1" thickBot="1">
      <c r="A2" s="144" t="s">
        <v>260</v>
      </c>
      <c r="N2" s="130" t="s">
        <v>66</v>
      </c>
    </row>
    <row r="3" spans="1:14" s="19" customFormat="1" ht="21.75" customHeight="1">
      <c r="A3" s="139"/>
      <c r="B3" s="117" t="s">
        <v>65</v>
      </c>
      <c r="C3" s="117" t="s">
        <v>71</v>
      </c>
      <c r="D3" s="117" t="s">
        <v>102</v>
      </c>
      <c r="E3" s="117" t="s">
        <v>124</v>
      </c>
      <c r="F3" s="117" t="s">
        <v>63</v>
      </c>
      <c r="G3" s="118" t="s">
        <v>74</v>
      </c>
      <c r="H3" s="119" t="s">
        <v>70</v>
      </c>
      <c r="I3" s="117" t="s">
        <v>69</v>
      </c>
      <c r="J3" s="118" t="s">
        <v>339</v>
      </c>
      <c r="K3" s="117" t="s">
        <v>64</v>
      </c>
      <c r="L3" s="117" t="s">
        <v>67</v>
      </c>
      <c r="M3" s="117" t="s">
        <v>75</v>
      </c>
      <c r="N3" s="117" t="s">
        <v>68</v>
      </c>
    </row>
    <row r="4" spans="1:14" ht="21.75" customHeight="1">
      <c r="A4" s="155" t="s">
        <v>56</v>
      </c>
      <c r="B4" s="257">
        <v>64734746</v>
      </c>
      <c r="C4" s="258">
        <v>15599212</v>
      </c>
      <c r="D4" s="258">
        <v>30539716</v>
      </c>
      <c r="E4" s="258">
        <v>84222612</v>
      </c>
      <c r="F4" s="258">
        <v>34909846</v>
      </c>
      <c r="G4" s="259">
        <v>20205418</v>
      </c>
      <c r="H4" s="260">
        <v>11263450</v>
      </c>
      <c r="I4" s="258">
        <v>8051516</v>
      </c>
      <c r="J4" s="259">
        <v>12429780</v>
      </c>
      <c r="K4" s="258">
        <v>3286330</v>
      </c>
      <c r="L4" s="258">
        <v>3790077</v>
      </c>
      <c r="M4" s="258">
        <v>1662360</v>
      </c>
      <c r="N4" s="258">
        <v>8012482</v>
      </c>
    </row>
    <row r="5" spans="1:14" ht="21.75" customHeight="1">
      <c r="A5" s="94" t="s">
        <v>29</v>
      </c>
      <c r="B5" s="257">
        <v>1061823</v>
      </c>
      <c r="C5" s="257">
        <v>271507</v>
      </c>
      <c r="D5" s="257">
        <v>435129</v>
      </c>
      <c r="E5" s="257">
        <v>1380736</v>
      </c>
      <c r="F5" s="257">
        <v>597509</v>
      </c>
      <c r="G5" s="261">
        <v>439341</v>
      </c>
      <c r="H5" s="262">
        <v>166856</v>
      </c>
      <c r="I5" s="257">
        <v>123444</v>
      </c>
      <c r="J5" s="261">
        <v>162263</v>
      </c>
      <c r="K5" s="257">
        <v>99572</v>
      </c>
      <c r="L5" s="257">
        <v>161568</v>
      </c>
      <c r="M5" s="257">
        <v>73620</v>
      </c>
      <c r="N5" s="257">
        <v>149033</v>
      </c>
    </row>
    <row r="6" spans="1:14" ht="21.75" customHeight="1">
      <c r="A6" s="94" t="s">
        <v>30</v>
      </c>
      <c r="B6" s="257">
        <v>278809</v>
      </c>
      <c r="C6" s="257">
        <v>51865</v>
      </c>
      <c r="D6" s="257">
        <v>121459</v>
      </c>
      <c r="E6" s="257">
        <v>343727</v>
      </c>
      <c r="F6" s="257">
        <v>136109</v>
      </c>
      <c r="G6" s="261">
        <v>77514</v>
      </c>
      <c r="H6" s="262">
        <v>52968</v>
      </c>
      <c r="I6" s="257">
        <v>28430</v>
      </c>
      <c r="J6" s="261">
        <v>47787</v>
      </c>
      <c r="K6" s="257">
        <v>16245</v>
      </c>
      <c r="L6" s="257">
        <v>14230</v>
      </c>
      <c r="M6" s="257">
        <v>7383</v>
      </c>
      <c r="N6" s="257">
        <v>24665</v>
      </c>
    </row>
    <row r="7" spans="1:14" ht="21.75" customHeight="1">
      <c r="A7" s="94" t="s">
        <v>137</v>
      </c>
      <c r="B7" s="257">
        <v>116829</v>
      </c>
      <c r="C7" s="257">
        <v>21727</v>
      </c>
      <c r="D7" s="257">
        <v>50887</v>
      </c>
      <c r="E7" s="257">
        <v>144061</v>
      </c>
      <c r="F7" s="257">
        <v>57015</v>
      </c>
      <c r="G7" s="261">
        <v>32473</v>
      </c>
      <c r="H7" s="262">
        <v>22191</v>
      </c>
      <c r="I7" s="257">
        <v>11916</v>
      </c>
      <c r="J7" s="261">
        <v>20007</v>
      </c>
      <c r="K7" s="257">
        <v>6807</v>
      </c>
      <c r="L7" s="257">
        <v>5959</v>
      </c>
      <c r="M7" s="257">
        <v>3093</v>
      </c>
      <c r="N7" s="257">
        <v>10328</v>
      </c>
    </row>
    <row r="8" spans="1:14" ht="21.75" customHeight="1">
      <c r="A8" s="94" t="s">
        <v>272</v>
      </c>
      <c r="B8" s="257">
        <v>57441</v>
      </c>
      <c r="C8" s="257">
        <v>10705</v>
      </c>
      <c r="D8" s="257">
        <v>25051</v>
      </c>
      <c r="E8" s="257">
        <v>70682</v>
      </c>
      <c r="F8" s="257">
        <v>28122</v>
      </c>
      <c r="G8" s="261">
        <v>16000</v>
      </c>
      <c r="H8" s="262">
        <v>10929</v>
      </c>
      <c r="I8" s="257">
        <v>5838</v>
      </c>
      <c r="J8" s="261">
        <v>9918</v>
      </c>
      <c r="K8" s="257">
        <v>3345</v>
      </c>
      <c r="L8" s="257">
        <v>2941</v>
      </c>
      <c r="M8" s="257">
        <v>1523</v>
      </c>
      <c r="N8" s="257">
        <v>5109</v>
      </c>
    </row>
    <row r="9" spans="1:14" ht="21.75" customHeight="1">
      <c r="A9" s="94" t="s">
        <v>273</v>
      </c>
      <c r="B9" s="257">
        <v>3697053</v>
      </c>
      <c r="C9" s="257">
        <v>788574</v>
      </c>
      <c r="D9" s="257">
        <v>1832224</v>
      </c>
      <c r="E9" s="257">
        <v>4734816</v>
      </c>
      <c r="F9" s="257">
        <v>1917765</v>
      </c>
      <c r="G9" s="261">
        <v>1187712</v>
      </c>
      <c r="H9" s="262">
        <v>619957</v>
      </c>
      <c r="I9" s="257">
        <v>423405</v>
      </c>
      <c r="J9" s="261">
        <v>622795</v>
      </c>
      <c r="K9" s="257">
        <v>213612</v>
      </c>
      <c r="L9" s="257">
        <v>220800</v>
      </c>
      <c r="M9" s="257">
        <v>108960</v>
      </c>
      <c r="N9" s="257">
        <v>389055</v>
      </c>
    </row>
    <row r="10" spans="1:14" ht="21.75" customHeight="1">
      <c r="A10" s="20" t="s">
        <v>31</v>
      </c>
      <c r="B10" s="257">
        <v>120550</v>
      </c>
      <c r="C10" s="263">
        <v>0</v>
      </c>
      <c r="D10" s="263">
        <v>0</v>
      </c>
      <c r="E10" s="263">
        <v>439429</v>
      </c>
      <c r="F10" s="264" t="s">
        <v>364</v>
      </c>
      <c r="G10" s="261">
        <v>1833</v>
      </c>
      <c r="H10" s="265">
        <v>0</v>
      </c>
      <c r="I10" s="266" t="s">
        <v>364</v>
      </c>
      <c r="J10" s="261">
        <v>18540</v>
      </c>
      <c r="K10" s="257">
        <v>9301</v>
      </c>
      <c r="L10" s="257">
        <v>24105</v>
      </c>
      <c r="M10" s="257">
        <v>6129</v>
      </c>
      <c r="N10" s="257">
        <v>23530</v>
      </c>
    </row>
    <row r="11" spans="1:14" ht="21.75" customHeight="1">
      <c r="A11" s="94" t="s">
        <v>32</v>
      </c>
      <c r="B11" s="257">
        <v>596927</v>
      </c>
      <c r="C11" s="257">
        <v>126549</v>
      </c>
      <c r="D11" s="257">
        <v>244258</v>
      </c>
      <c r="E11" s="257">
        <v>775325</v>
      </c>
      <c r="F11" s="266">
        <v>335849</v>
      </c>
      <c r="G11" s="261">
        <v>247732</v>
      </c>
      <c r="H11" s="262">
        <v>93782</v>
      </c>
      <c r="I11" s="257">
        <v>65671</v>
      </c>
      <c r="J11" s="261">
        <v>90970</v>
      </c>
      <c r="K11" s="257">
        <v>56267</v>
      </c>
      <c r="L11" s="257">
        <v>91121</v>
      </c>
      <c r="M11" s="257">
        <v>41463</v>
      </c>
      <c r="N11" s="257">
        <v>83932</v>
      </c>
    </row>
    <row r="12" spans="1:14" ht="21.75" customHeight="1">
      <c r="A12" s="94" t="s">
        <v>374</v>
      </c>
      <c r="B12" s="257">
        <v>902763</v>
      </c>
      <c r="C12" s="257">
        <v>261544</v>
      </c>
      <c r="D12" s="257">
        <v>478060</v>
      </c>
      <c r="E12" s="257">
        <v>1800506</v>
      </c>
      <c r="F12" s="257">
        <v>506920</v>
      </c>
      <c r="G12" s="261">
        <v>306477</v>
      </c>
      <c r="H12" s="262">
        <v>145994</v>
      </c>
      <c r="I12" s="257">
        <v>109239</v>
      </c>
      <c r="J12" s="261">
        <v>256693</v>
      </c>
      <c r="K12" s="257">
        <v>54750</v>
      </c>
      <c r="L12" s="257">
        <v>63628</v>
      </c>
      <c r="M12" s="257">
        <v>31152</v>
      </c>
      <c r="N12" s="257">
        <v>139193</v>
      </c>
    </row>
    <row r="13" spans="1:14" ht="21.75" customHeight="1">
      <c r="A13" s="94" t="s">
        <v>54</v>
      </c>
      <c r="B13" s="257">
        <v>1027077</v>
      </c>
      <c r="C13" s="257">
        <v>62618</v>
      </c>
      <c r="D13" s="257">
        <v>45799</v>
      </c>
      <c r="E13" s="257">
        <v>6039860</v>
      </c>
      <c r="F13" s="257">
        <v>55302</v>
      </c>
      <c r="G13" s="261">
        <v>87628</v>
      </c>
      <c r="H13" s="262">
        <v>110181</v>
      </c>
      <c r="I13" s="257">
        <v>121814</v>
      </c>
      <c r="J13" s="261">
        <v>31963</v>
      </c>
      <c r="K13" s="257">
        <v>1127289</v>
      </c>
      <c r="L13" s="257">
        <v>360735</v>
      </c>
      <c r="M13" s="257">
        <v>819844</v>
      </c>
      <c r="N13" s="257">
        <v>36181</v>
      </c>
    </row>
    <row r="14" spans="1:14" ht="21.75" customHeight="1">
      <c r="A14" s="94" t="s">
        <v>33</v>
      </c>
      <c r="B14" s="257">
        <v>75976</v>
      </c>
      <c r="C14" s="257">
        <v>12968</v>
      </c>
      <c r="D14" s="257">
        <v>31590</v>
      </c>
      <c r="E14" s="257">
        <v>80060</v>
      </c>
      <c r="F14" s="257">
        <v>39634</v>
      </c>
      <c r="G14" s="261">
        <v>22427</v>
      </c>
      <c r="H14" s="262">
        <v>12838</v>
      </c>
      <c r="I14" s="257">
        <v>7691</v>
      </c>
      <c r="J14" s="261">
        <v>9552</v>
      </c>
      <c r="K14" s="257">
        <v>3104</v>
      </c>
      <c r="L14" s="257">
        <v>4661</v>
      </c>
      <c r="M14" s="257">
        <v>1855</v>
      </c>
      <c r="N14" s="257">
        <v>6092</v>
      </c>
    </row>
    <row r="15" spans="1:14" ht="21.75" customHeight="1">
      <c r="A15" s="94" t="s">
        <v>34</v>
      </c>
      <c r="B15" s="257">
        <v>1602955</v>
      </c>
      <c r="C15" s="257">
        <v>105885</v>
      </c>
      <c r="D15" s="257">
        <v>311486</v>
      </c>
      <c r="E15" s="257">
        <v>915258</v>
      </c>
      <c r="F15" s="257">
        <v>764918</v>
      </c>
      <c r="G15" s="261">
        <v>277338</v>
      </c>
      <c r="H15" s="262">
        <v>330146</v>
      </c>
      <c r="I15" s="257">
        <v>156918</v>
      </c>
      <c r="J15" s="261">
        <v>274957</v>
      </c>
      <c r="K15" s="257">
        <v>116585</v>
      </c>
      <c r="L15" s="257">
        <v>152856</v>
      </c>
      <c r="M15" s="257">
        <v>127218</v>
      </c>
      <c r="N15" s="257">
        <v>208473</v>
      </c>
    </row>
    <row r="16" spans="1:14" ht="21.75" customHeight="1">
      <c r="A16" s="94" t="s">
        <v>35</v>
      </c>
      <c r="B16" s="257">
        <v>2176020</v>
      </c>
      <c r="C16" s="257">
        <v>614049</v>
      </c>
      <c r="D16" s="257">
        <v>1222889</v>
      </c>
      <c r="E16" s="257">
        <v>3140637</v>
      </c>
      <c r="F16" s="257">
        <v>1057292</v>
      </c>
      <c r="G16" s="261">
        <v>690987</v>
      </c>
      <c r="H16" s="262">
        <v>199107</v>
      </c>
      <c r="I16" s="257">
        <v>216877</v>
      </c>
      <c r="J16" s="261">
        <v>210896</v>
      </c>
      <c r="K16" s="257">
        <v>81536</v>
      </c>
      <c r="L16" s="257">
        <v>66263</v>
      </c>
      <c r="M16" s="257">
        <v>61281</v>
      </c>
      <c r="N16" s="257">
        <v>223812</v>
      </c>
    </row>
    <row r="17" spans="1:14" ht="21.75" customHeight="1">
      <c r="A17" s="94" t="s">
        <v>36</v>
      </c>
      <c r="B17" s="257">
        <v>17921236</v>
      </c>
      <c r="C17" s="257">
        <v>3006791</v>
      </c>
      <c r="D17" s="257">
        <v>6330472</v>
      </c>
      <c r="E17" s="257">
        <v>12030460</v>
      </c>
      <c r="F17" s="257">
        <v>4462559</v>
      </c>
      <c r="G17" s="261">
        <v>3905504</v>
      </c>
      <c r="H17" s="262">
        <v>2288236</v>
      </c>
      <c r="I17" s="257">
        <v>1686591</v>
      </c>
      <c r="J17" s="261">
        <v>1982998</v>
      </c>
      <c r="K17" s="257">
        <v>1154941</v>
      </c>
      <c r="L17" s="257">
        <v>1075162</v>
      </c>
      <c r="M17" s="257">
        <v>461439</v>
      </c>
      <c r="N17" s="257">
        <v>1310668</v>
      </c>
    </row>
    <row r="18" spans="1:14" ht="21.75" customHeight="1">
      <c r="A18" s="94" t="s">
        <v>55</v>
      </c>
      <c r="B18" s="257">
        <v>5102146</v>
      </c>
      <c r="C18" s="257">
        <v>1093276</v>
      </c>
      <c r="D18" s="257">
        <v>2084845</v>
      </c>
      <c r="E18" s="257">
        <v>6055706</v>
      </c>
      <c r="F18" s="257">
        <v>2639780</v>
      </c>
      <c r="G18" s="261">
        <v>1625980</v>
      </c>
      <c r="H18" s="262">
        <v>1493416</v>
      </c>
      <c r="I18" s="257">
        <v>679822</v>
      </c>
      <c r="J18" s="261">
        <v>707447</v>
      </c>
      <c r="K18" s="257">
        <v>400600</v>
      </c>
      <c r="L18" s="257">
        <v>419859</v>
      </c>
      <c r="M18" s="257">
        <v>233469</v>
      </c>
      <c r="N18" s="257">
        <v>484583</v>
      </c>
    </row>
    <row r="19" spans="1:14" ht="21.75" customHeight="1">
      <c r="A19" s="94" t="s">
        <v>37</v>
      </c>
      <c r="B19" s="257">
        <v>535706</v>
      </c>
      <c r="C19" s="257">
        <v>203133</v>
      </c>
      <c r="D19" s="257">
        <v>165552</v>
      </c>
      <c r="E19" s="257">
        <v>2425747</v>
      </c>
      <c r="F19" s="257">
        <v>424998</v>
      </c>
      <c r="G19" s="261">
        <v>205443</v>
      </c>
      <c r="H19" s="262">
        <v>109531</v>
      </c>
      <c r="I19" s="257">
        <v>68985</v>
      </c>
      <c r="J19" s="261">
        <v>125114</v>
      </c>
      <c r="K19" s="257">
        <v>8680</v>
      </c>
      <c r="L19" s="257">
        <v>17307</v>
      </c>
      <c r="M19" s="257">
        <v>39637</v>
      </c>
      <c r="N19" s="257">
        <v>78593</v>
      </c>
    </row>
    <row r="20" spans="1:14" ht="21.75" customHeight="1">
      <c r="A20" s="94" t="s">
        <v>158</v>
      </c>
      <c r="B20" s="257">
        <v>17350</v>
      </c>
      <c r="C20" s="257">
        <v>42149</v>
      </c>
      <c r="D20" s="257">
        <v>116836</v>
      </c>
      <c r="E20" s="257">
        <v>114471</v>
      </c>
      <c r="F20" s="257">
        <v>103302</v>
      </c>
      <c r="G20" s="261">
        <v>20405</v>
      </c>
      <c r="H20" s="262">
        <v>14090</v>
      </c>
      <c r="I20" s="257">
        <v>1173</v>
      </c>
      <c r="J20" s="261">
        <v>2357</v>
      </c>
      <c r="K20" s="257">
        <v>1148</v>
      </c>
      <c r="L20" s="257">
        <v>2025</v>
      </c>
      <c r="M20" s="257">
        <v>3322</v>
      </c>
      <c r="N20" s="257">
        <v>11585</v>
      </c>
    </row>
    <row r="21" spans="1:14" ht="21.75" customHeight="1">
      <c r="A21" s="94" t="s">
        <v>38</v>
      </c>
      <c r="B21" s="257">
        <v>5487536</v>
      </c>
      <c r="C21" s="257">
        <v>4532115</v>
      </c>
      <c r="D21" s="257">
        <v>8505758</v>
      </c>
      <c r="E21" s="257">
        <v>32454207</v>
      </c>
      <c r="F21" s="257">
        <v>3741134</v>
      </c>
      <c r="G21" s="261">
        <v>1124412</v>
      </c>
      <c r="H21" s="262">
        <v>338267</v>
      </c>
      <c r="I21" s="257">
        <v>191798</v>
      </c>
      <c r="J21" s="261">
        <v>6908920</v>
      </c>
      <c r="K21" s="257">
        <v>253857</v>
      </c>
      <c r="L21" s="257">
        <v>828782</v>
      </c>
      <c r="M21" s="257">
        <v>283620</v>
      </c>
      <c r="N21" s="257">
        <v>231627</v>
      </c>
    </row>
    <row r="22" spans="1:14" ht="21.75" customHeight="1">
      <c r="A22" s="94" t="s">
        <v>39</v>
      </c>
      <c r="B22" s="257">
        <v>1746853</v>
      </c>
      <c r="C22" s="257">
        <v>2145911</v>
      </c>
      <c r="D22" s="257">
        <v>6570473</v>
      </c>
      <c r="E22" s="257">
        <v>15400754</v>
      </c>
      <c r="F22" s="257">
        <v>2610747</v>
      </c>
      <c r="G22" s="261">
        <v>1528752</v>
      </c>
      <c r="H22" s="262">
        <v>1390474</v>
      </c>
      <c r="I22" s="257">
        <v>817641</v>
      </c>
      <c r="J22" s="261">
        <v>1470649</v>
      </c>
      <c r="K22" s="257">
        <v>320558</v>
      </c>
      <c r="L22" s="257">
        <v>382601</v>
      </c>
      <c r="M22" s="257">
        <v>372647</v>
      </c>
      <c r="N22" s="257">
        <v>599648</v>
      </c>
    </row>
    <row r="23" spans="1:14" ht="21.75" customHeight="1">
      <c r="A23" s="94" t="s">
        <v>40</v>
      </c>
      <c r="B23" s="257">
        <v>6288817</v>
      </c>
      <c r="C23" s="257">
        <v>1083451</v>
      </c>
      <c r="D23" s="257">
        <v>2188481</v>
      </c>
      <c r="E23" s="257">
        <v>5621164</v>
      </c>
      <c r="F23" s="257">
        <v>2673918</v>
      </c>
      <c r="G23" s="261">
        <v>1650420</v>
      </c>
      <c r="H23" s="262">
        <v>709884</v>
      </c>
      <c r="I23" s="257">
        <v>469382</v>
      </c>
      <c r="J23" s="261">
        <v>571863</v>
      </c>
      <c r="K23" s="257">
        <v>288224</v>
      </c>
      <c r="L23" s="257">
        <v>235478</v>
      </c>
      <c r="M23" s="257">
        <v>122836</v>
      </c>
      <c r="N23" s="257">
        <v>429536</v>
      </c>
    </row>
    <row r="24" spans="1:14" ht="21.75" customHeight="1" thickBot="1">
      <c r="A24" s="156" t="s">
        <v>57</v>
      </c>
      <c r="B24" s="257">
        <v>8941200</v>
      </c>
      <c r="C24" s="267">
        <v>2075881</v>
      </c>
      <c r="D24" s="267">
        <v>3761300</v>
      </c>
      <c r="E24" s="267">
        <v>10145900</v>
      </c>
      <c r="F24" s="257">
        <v>1345500</v>
      </c>
      <c r="G24" s="268">
        <v>3130900</v>
      </c>
      <c r="H24" s="269">
        <v>1637000</v>
      </c>
      <c r="I24" s="267">
        <v>1195500</v>
      </c>
      <c r="J24" s="268">
        <v>547600</v>
      </c>
      <c r="K24" s="267">
        <v>475292</v>
      </c>
      <c r="L24" s="267">
        <v>498700</v>
      </c>
      <c r="M24" s="267">
        <v>308000</v>
      </c>
      <c r="N24" s="267">
        <v>2182000</v>
      </c>
    </row>
    <row r="25" spans="1:14" ht="21.75" customHeight="1" thickBot="1">
      <c r="A25" s="93" t="s">
        <v>58</v>
      </c>
      <c r="B25" s="270">
        <f>SUM(B4:B24)</f>
        <v>122489813</v>
      </c>
      <c r="C25" s="271">
        <f aca="true" t="shared" si="0" ref="C25:K25">SUM(C4:C24)</f>
        <v>32109910</v>
      </c>
      <c r="D25" s="271">
        <f t="shared" si="0"/>
        <v>65062265</v>
      </c>
      <c r="E25" s="267">
        <f t="shared" si="0"/>
        <v>188336118</v>
      </c>
      <c r="F25" s="270">
        <f t="shared" si="0"/>
        <v>58408219</v>
      </c>
      <c r="G25" s="272">
        <f t="shared" si="0"/>
        <v>36784696</v>
      </c>
      <c r="H25" s="273">
        <f t="shared" si="0"/>
        <v>21009297</v>
      </c>
      <c r="I25" s="271">
        <f t="shared" si="0"/>
        <v>14433651</v>
      </c>
      <c r="J25" s="272">
        <f>SUM(J4:J24)</f>
        <v>26503069</v>
      </c>
      <c r="K25" s="271">
        <f t="shared" si="0"/>
        <v>7978043</v>
      </c>
      <c r="L25" s="271">
        <f>SUM(L4:L24)</f>
        <v>8418858</v>
      </c>
      <c r="M25" s="271">
        <f>SUM(M4:M24)</f>
        <v>4770851</v>
      </c>
      <c r="N25" s="271">
        <f>SUM(N4:N24)</f>
        <v>14640125</v>
      </c>
    </row>
    <row r="26" spans="1:14" ht="21.75" customHeight="1">
      <c r="A26" s="20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s="138" customFormat="1" ht="21.75" customHeight="1" thickBot="1">
      <c r="A27" s="145" t="s">
        <v>261</v>
      </c>
      <c r="B27" s="103"/>
      <c r="C27" s="103"/>
      <c r="D27" s="103"/>
      <c r="E27" s="103"/>
      <c r="F27" s="103"/>
      <c r="G27" s="103"/>
      <c r="H27" s="103"/>
      <c r="I27" s="103"/>
      <c r="K27" s="103"/>
      <c r="L27" s="103"/>
      <c r="M27" s="103"/>
      <c r="N27" s="104" t="s">
        <v>66</v>
      </c>
    </row>
    <row r="28" spans="1:14" ht="21.75" customHeight="1">
      <c r="A28" s="95" t="s">
        <v>41</v>
      </c>
      <c r="B28" s="274">
        <v>637721</v>
      </c>
      <c r="C28" s="274">
        <v>259793</v>
      </c>
      <c r="D28" s="274">
        <v>365662</v>
      </c>
      <c r="E28" s="274">
        <v>777626</v>
      </c>
      <c r="F28" s="274">
        <v>357424</v>
      </c>
      <c r="G28" s="275">
        <v>265475</v>
      </c>
      <c r="H28" s="276">
        <v>233583</v>
      </c>
      <c r="I28" s="274">
        <v>155914</v>
      </c>
      <c r="J28" s="275">
        <v>171676</v>
      </c>
      <c r="K28" s="274">
        <v>100449</v>
      </c>
      <c r="L28" s="274">
        <v>91569</v>
      </c>
      <c r="M28" s="274">
        <v>69906</v>
      </c>
      <c r="N28" s="274">
        <v>127593</v>
      </c>
    </row>
    <row r="29" spans="1:14" ht="21.75" customHeight="1">
      <c r="A29" s="94" t="s">
        <v>42</v>
      </c>
      <c r="B29" s="257">
        <v>15969968</v>
      </c>
      <c r="C29" s="257">
        <v>6821974</v>
      </c>
      <c r="D29" s="257">
        <v>10074353</v>
      </c>
      <c r="E29" s="257">
        <v>46854820</v>
      </c>
      <c r="F29" s="257">
        <v>6850700</v>
      </c>
      <c r="G29" s="261">
        <v>7965423</v>
      </c>
      <c r="H29" s="262">
        <v>3161205</v>
      </c>
      <c r="I29" s="257">
        <v>2808881</v>
      </c>
      <c r="J29" s="261">
        <v>7473336</v>
      </c>
      <c r="K29" s="257">
        <v>1348057</v>
      </c>
      <c r="L29" s="257">
        <v>2019164</v>
      </c>
      <c r="M29" s="257">
        <v>802187</v>
      </c>
      <c r="N29" s="257">
        <v>2303182</v>
      </c>
    </row>
    <row r="30" spans="1:14" ht="21.75" customHeight="1">
      <c r="A30" s="94" t="s">
        <v>43</v>
      </c>
      <c r="B30" s="257">
        <v>30713483</v>
      </c>
      <c r="C30" s="257">
        <v>6987473</v>
      </c>
      <c r="D30" s="257">
        <v>11427878</v>
      </c>
      <c r="E30" s="257">
        <v>34657785</v>
      </c>
      <c r="F30" s="257">
        <v>14525752</v>
      </c>
      <c r="G30" s="261">
        <v>9193319</v>
      </c>
      <c r="H30" s="262">
        <v>6138199</v>
      </c>
      <c r="I30" s="257">
        <v>3940259</v>
      </c>
      <c r="J30" s="261">
        <v>5556730</v>
      </c>
      <c r="K30" s="257">
        <v>1920606</v>
      </c>
      <c r="L30" s="257">
        <v>1912173</v>
      </c>
      <c r="M30" s="257">
        <v>1089891</v>
      </c>
      <c r="N30" s="257">
        <v>2940651</v>
      </c>
    </row>
    <row r="31" spans="1:14" ht="21.75" customHeight="1">
      <c r="A31" s="94" t="s">
        <v>44</v>
      </c>
      <c r="B31" s="257">
        <v>17129861</v>
      </c>
      <c r="C31" s="257">
        <v>3778204</v>
      </c>
      <c r="D31" s="257">
        <v>4204091</v>
      </c>
      <c r="E31" s="257">
        <v>15660942</v>
      </c>
      <c r="F31" s="257">
        <v>6183925</v>
      </c>
      <c r="G31" s="261">
        <v>4122093</v>
      </c>
      <c r="H31" s="262">
        <v>1487446</v>
      </c>
      <c r="I31" s="257">
        <v>2228767</v>
      </c>
      <c r="J31" s="261">
        <v>2414489</v>
      </c>
      <c r="K31" s="257">
        <v>783775</v>
      </c>
      <c r="L31" s="257">
        <v>610181</v>
      </c>
      <c r="M31" s="257">
        <v>318874</v>
      </c>
      <c r="N31" s="257">
        <v>848500</v>
      </c>
    </row>
    <row r="32" spans="1:14" ht="21.75" customHeight="1">
      <c r="A32" s="94" t="s">
        <v>45</v>
      </c>
      <c r="B32" s="257">
        <v>261112</v>
      </c>
      <c r="C32" s="257">
        <v>214972</v>
      </c>
      <c r="D32" s="257">
        <v>145185</v>
      </c>
      <c r="E32" s="257">
        <v>620372</v>
      </c>
      <c r="F32" s="257">
        <v>248629</v>
      </c>
      <c r="G32" s="261">
        <v>129179</v>
      </c>
      <c r="H32" s="262">
        <v>11882</v>
      </c>
      <c r="I32" s="257">
        <v>44820</v>
      </c>
      <c r="J32" s="277">
        <v>6113</v>
      </c>
      <c r="K32" s="257">
        <v>186</v>
      </c>
      <c r="L32" s="257">
        <v>10550</v>
      </c>
      <c r="M32" s="264" t="s">
        <v>95</v>
      </c>
      <c r="N32" s="257">
        <v>65817</v>
      </c>
    </row>
    <row r="33" spans="1:14" ht="21.75" customHeight="1">
      <c r="A33" s="94" t="s">
        <v>46</v>
      </c>
      <c r="B33" s="257">
        <v>1412881</v>
      </c>
      <c r="C33" s="257">
        <v>431670</v>
      </c>
      <c r="D33" s="257">
        <v>705630</v>
      </c>
      <c r="E33" s="257">
        <v>2353201</v>
      </c>
      <c r="F33" s="257">
        <v>1483231</v>
      </c>
      <c r="G33" s="261">
        <v>1053411</v>
      </c>
      <c r="H33" s="262">
        <v>109129</v>
      </c>
      <c r="I33" s="257">
        <v>107284</v>
      </c>
      <c r="J33" s="261">
        <v>403438</v>
      </c>
      <c r="K33" s="257">
        <v>313724</v>
      </c>
      <c r="L33" s="257">
        <v>515513</v>
      </c>
      <c r="M33" s="257">
        <v>203274</v>
      </c>
      <c r="N33" s="257">
        <v>566948</v>
      </c>
    </row>
    <row r="34" spans="1:14" ht="21.75" customHeight="1">
      <c r="A34" s="94" t="s">
        <v>47</v>
      </c>
      <c r="B34" s="257">
        <v>8433656</v>
      </c>
      <c r="C34" s="257">
        <v>620633</v>
      </c>
      <c r="D34" s="257">
        <v>1537425</v>
      </c>
      <c r="E34" s="257">
        <v>3824632</v>
      </c>
      <c r="F34" s="257">
        <v>630094</v>
      </c>
      <c r="G34" s="261">
        <v>1045399</v>
      </c>
      <c r="H34" s="262">
        <v>319978</v>
      </c>
      <c r="I34" s="257">
        <v>229724</v>
      </c>
      <c r="J34" s="261">
        <v>198701</v>
      </c>
      <c r="K34" s="257">
        <v>162640</v>
      </c>
      <c r="L34" s="257">
        <v>160055</v>
      </c>
      <c r="M34" s="257">
        <v>112628</v>
      </c>
      <c r="N34" s="257">
        <v>149179</v>
      </c>
    </row>
    <row r="35" spans="1:14" ht="21.75" customHeight="1">
      <c r="A35" s="94" t="s">
        <v>48</v>
      </c>
      <c r="B35" s="257">
        <v>20100119</v>
      </c>
      <c r="C35" s="257">
        <v>4191521</v>
      </c>
      <c r="D35" s="257">
        <v>10484475</v>
      </c>
      <c r="E35" s="257">
        <v>31226464</v>
      </c>
      <c r="F35" s="257">
        <v>9611368</v>
      </c>
      <c r="G35" s="261">
        <v>3889668</v>
      </c>
      <c r="H35" s="262">
        <v>3535015</v>
      </c>
      <c r="I35" s="257">
        <v>1170875</v>
      </c>
      <c r="J35" s="261">
        <v>3419670</v>
      </c>
      <c r="K35" s="257">
        <v>814565</v>
      </c>
      <c r="L35" s="257">
        <v>688438</v>
      </c>
      <c r="M35" s="257">
        <v>506106</v>
      </c>
      <c r="N35" s="257">
        <v>1913003</v>
      </c>
    </row>
    <row r="36" spans="1:14" ht="21.75" customHeight="1">
      <c r="A36" s="94" t="s">
        <v>49</v>
      </c>
      <c r="B36" s="257">
        <v>4040322</v>
      </c>
      <c r="C36" s="257">
        <v>952546</v>
      </c>
      <c r="D36" s="257">
        <v>1363896</v>
      </c>
      <c r="E36" s="257">
        <v>5806821</v>
      </c>
      <c r="F36" s="257">
        <v>1722238</v>
      </c>
      <c r="G36" s="261">
        <v>1160047</v>
      </c>
      <c r="H36" s="262">
        <v>649417</v>
      </c>
      <c r="I36" s="257">
        <v>464119</v>
      </c>
      <c r="J36" s="261">
        <v>853845</v>
      </c>
      <c r="K36" s="257">
        <v>377929</v>
      </c>
      <c r="L36" s="257">
        <v>412104</v>
      </c>
      <c r="M36" s="257">
        <v>254533</v>
      </c>
      <c r="N36" s="257">
        <v>571019</v>
      </c>
    </row>
    <row r="37" spans="1:14" ht="21.75" customHeight="1">
      <c r="A37" s="94" t="s">
        <v>50</v>
      </c>
      <c r="B37" s="257">
        <v>12333480</v>
      </c>
      <c r="C37" s="257">
        <v>3938869</v>
      </c>
      <c r="D37" s="257">
        <v>15109904</v>
      </c>
      <c r="E37" s="257">
        <v>24637605</v>
      </c>
      <c r="F37" s="257">
        <v>9446490</v>
      </c>
      <c r="G37" s="261">
        <v>3415856</v>
      </c>
      <c r="H37" s="262">
        <v>3185446</v>
      </c>
      <c r="I37" s="257">
        <v>1307155</v>
      </c>
      <c r="J37" s="261">
        <v>2734156</v>
      </c>
      <c r="K37" s="257">
        <v>1100528</v>
      </c>
      <c r="L37" s="257">
        <v>958255</v>
      </c>
      <c r="M37" s="257">
        <v>736788</v>
      </c>
      <c r="N37" s="257">
        <v>1815502</v>
      </c>
    </row>
    <row r="38" spans="1:14" ht="21.75" customHeight="1">
      <c r="A38" s="94" t="s">
        <v>51</v>
      </c>
      <c r="B38" s="263">
        <v>103490</v>
      </c>
      <c r="C38" s="263">
        <v>17322</v>
      </c>
      <c r="D38" s="263">
        <v>3203</v>
      </c>
      <c r="E38" s="263">
        <v>35858</v>
      </c>
      <c r="F38" s="263">
        <v>22039</v>
      </c>
      <c r="G38" s="278" t="s">
        <v>372</v>
      </c>
      <c r="H38" s="279">
        <v>0</v>
      </c>
      <c r="I38" s="263">
        <v>15924</v>
      </c>
      <c r="J38" s="261">
        <v>0</v>
      </c>
      <c r="K38" s="263">
        <v>0</v>
      </c>
      <c r="L38" s="263">
        <v>0</v>
      </c>
      <c r="M38" s="263">
        <v>0</v>
      </c>
      <c r="N38" s="257">
        <v>11535</v>
      </c>
    </row>
    <row r="39" spans="1:14" ht="21.75" customHeight="1">
      <c r="A39" s="94" t="s">
        <v>52</v>
      </c>
      <c r="B39" s="257">
        <v>7025664</v>
      </c>
      <c r="C39" s="257">
        <v>2027472</v>
      </c>
      <c r="D39" s="257">
        <v>2634494</v>
      </c>
      <c r="E39" s="257">
        <v>12210559</v>
      </c>
      <c r="F39" s="257">
        <v>3416600</v>
      </c>
      <c r="G39" s="261">
        <v>2503336</v>
      </c>
      <c r="H39" s="262">
        <v>1441039</v>
      </c>
      <c r="I39" s="257">
        <v>1441329</v>
      </c>
      <c r="J39" s="278">
        <v>1770401</v>
      </c>
      <c r="K39" s="257">
        <v>601719</v>
      </c>
      <c r="L39" s="257">
        <v>562398</v>
      </c>
      <c r="M39" s="257">
        <v>272061</v>
      </c>
      <c r="N39" s="257">
        <v>1033318</v>
      </c>
    </row>
    <row r="40" spans="1:14" ht="21.75" customHeight="1" thickBot="1">
      <c r="A40" s="94" t="s">
        <v>53</v>
      </c>
      <c r="B40" s="257">
        <v>168014</v>
      </c>
      <c r="C40" s="263" t="s">
        <v>372</v>
      </c>
      <c r="D40" s="257">
        <v>1844</v>
      </c>
      <c r="E40" s="257">
        <v>159010</v>
      </c>
      <c r="F40" s="263">
        <v>313779</v>
      </c>
      <c r="G40" s="278" t="s">
        <v>372</v>
      </c>
      <c r="H40" s="280">
        <v>4386</v>
      </c>
      <c r="I40" s="263">
        <v>0</v>
      </c>
      <c r="J40" s="277">
        <v>0</v>
      </c>
      <c r="K40" s="257">
        <v>1502</v>
      </c>
      <c r="L40" s="263">
        <v>0</v>
      </c>
      <c r="M40" s="257">
        <v>199653</v>
      </c>
      <c r="N40" s="257">
        <v>1564167</v>
      </c>
    </row>
    <row r="41" spans="1:14" ht="21.75" customHeight="1" thickBot="1">
      <c r="A41" s="96" t="s">
        <v>59</v>
      </c>
      <c r="B41" s="270">
        <f aca="true" t="shared" si="1" ref="B41:K41">SUM(B28:B40)</f>
        <v>118329771</v>
      </c>
      <c r="C41" s="270">
        <f t="shared" si="1"/>
        <v>30242449</v>
      </c>
      <c r="D41" s="270">
        <f t="shared" si="1"/>
        <v>58058040</v>
      </c>
      <c r="E41" s="281">
        <f t="shared" si="1"/>
        <v>178825695</v>
      </c>
      <c r="F41" s="270">
        <f t="shared" si="1"/>
        <v>54812269</v>
      </c>
      <c r="G41" s="282">
        <f t="shared" si="1"/>
        <v>34743206</v>
      </c>
      <c r="H41" s="283">
        <f t="shared" si="1"/>
        <v>20276725</v>
      </c>
      <c r="I41" s="270">
        <f t="shared" si="1"/>
        <v>13915051</v>
      </c>
      <c r="J41" s="282">
        <f>SUM(J28:J40)</f>
        <v>25002555</v>
      </c>
      <c r="K41" s="270">
        <f t="shared" si="1"/>
        <v>7525680</v>
      </c>
      <c r="L41" s="270">
        <f>SUM(L28:L40)</f>
        <v>7940400</v>
      </c>
      <c r="M41" s="270">
        <f>SUM(M28:M40)</f>
        <v>4565901</v>
      </c>
      <c r="N41" s="270">
        <f>SUM(N28:N40)</f>
        <v>13910414</v>
      </c>
    </row>
  </sheetData>
  <printOptions/>
  <pageMargins left="0.75" right="0.75" top="1" bottom="1" header="0.512" footer="0.512"/>
  <pageSetup firstPageNumber="18" useFirstPageNumber="1" horizontalDpi="600" verticalDpi="600" orientation="portrait" paperSize="9" scale="80" r:id="rId1"/>
  <headerFooter alignWithMargins="0">
    <oddFooter>&amp;C-&amp;P--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SheetLayoutView="100" workbookViewId="0" topLeftCell="A1">
      <selection activeCell="K57" sqref="K57"/>
    </sheetView>
  </sheetViews>
  <sheetFormatPr defaultColWidth="8.796875" defaultRowHeight="15" customHeight="1"/>
  <cols>
    <col min="1" max="1" width="29.69921875" style="179" customWidth="1"/>
    <col min="2" max="2" width="32.59765625" style="179" customWidth="1"/>
    <col min="3" max="3" width="37.59765625" style="179" customWidth="1"/>
    <col min="4" max="4" width="9.69921875" style="179" bestFit="1" customWidth="1"/>
    <col min="5" max="16384" width="9.09765625" style="179" customWidth="1"/>
  </cols>
  <sheetData>
    <row r="1" spans="1:3" ht="15" customHeight="1">
      <c r="A1" s="404" t="s">
        <v>333</v>
      </c>
      <c r="B1" s="405"/>
      <c r="C1" s="405"/>
    </row>
    <row r="2" ht="10.5" customHeight="1"/>
    <row r="3" spans="1:3" ht="17.25" customHeight="1">
      <c r="A3" s="180"/>
      <c r="B3" s="180"/>
      <c r="C3" s="159" t="s">
        <v>311</v>
      </c>
    </row>
    <row r="4" spans="1:3" ht="17.25" customHeight="1">
      <c r="A4" s="158" t="s">
        <v>309</v>
      </c>
      <c r="B4" s="108" t="s">
        <v>182</v>
      </c>
      <c r="C4" s="160" t="s">
        <v>310</v>
      </c>
    </row>
    <row r="5" spans="1:3" ht="17.25" customHeight="1">
      <c r="A5" s="181"/>
      <c r="B5" s="181"/>
      <c r="C5" s="182" t="s">
        <v>183</v>
      </c>
    </row>
    <row r="6" spans="1:3" ht="15" customHeight="1">
      <c r="A6" s="183"/>
      <c r="B6" s="184"/>
      <c r="C6" s="185"/>
    </row>
    <row r="7" spans="1:3" ht="15" customHeight="1">
      <c r="A7" s="186" t="s">
        <v>343</v>
      </c>
      <c r="B7" s="187" t="s">
        <v>145</v>
      </c>
      <c r="C7" s="188" t="s">
        <v>0</v>
      </c>
    </row>
    <row r="8" spans="1:3" ht="15" customHeight="1">
      <c r="A8" s="187" t="s">
        <v>325</v>
      </c>
      <c r="B8" s="187" t="s">
        <v>142</v>
      </c>
      <c r="C8" s="188" t="s">
        <v>146</v>
      </c>
    </row>
    <row r="9" spans="1:3" ht="15" customHeight="1">
      <c r="A9" s="183"/>
      <c r="B9" s="183"/>
      <c r="C9" s="189" t="s">
        <v>168</v>
      </c>
    </row>
    <row r="10" spans="1:3" ht="15" customHeight="1">
      <c r="A10" s="183"/>
      <c r="B10" s="183"/>
      <c r="C10" s="189"/>
    </row>
    <row r="11" spans="1:3" ht="15" customHeight="1">
      <c r="A11" s="187" t="s">
        <v>313</v>
      </c>
      <c r="B11" s="187" t="s">
        <v>1</v>
      </c>
      <c r="C11" s="188" t="s">
        <v>375</v>
      </c>
    </row>
    <row r="12" spans="1:3" ht="15" customHeight="1">
      <c r="A12" s="187" t="s">
        <v>373</v>
      </c>
      <c r="B12" s="187" t="s">
        <v>2</v>
      </c>
      <c r="C12" s="188" t="s">
        <v>376</v>
      </c>
    </row>
    <row r="13" spans="1:3" ht="15" customHeight="1">
      <c r="A13" s="187"/>
      <c r="B13" s="187"/>
      <c r="C13" s="188" t="s">
        <v>388</v>
      </c>
    </row>
    <row r="14" spans="1:3" ht="15" customHeight="1">
      <c r="A14" s="187"/>
      <c r="B14" s="187"/>
      <c r="C14" s="188"/>
    </row>
    <row r="15" spans="1:3" ht="15" customHeight="1">
      <c r="A15" s="187" t="s">
        <v>314</v>
      </c>
      <c r="B15" s="187" t="s">
        <v>115</v>
      </c>
      <c r="C15" s="188" t="s">
        <v>101</v>
      </c>
    </row>
    <row r="16" spans="1:3" ht="15" customHeight="1">
      <c r="A16" s="187" t="s">
        <v>326</v>
      </c>
      <c r="B16" s="187" t="s">
        <v>114</v>
      </c>
      <c r="C16" s="188" t="s">
        <v>116</v>
      </c>
    </row>
    <row r="17" spans="1:3" ht="15" customHeight="1">
      <c r="A17" s="187"/>
      <c r="B17" s="187"/>
      <c r="C17" s="188" t="s">
        <v>117</v>
      </c>
    </row>
    <row r="18" spans="1:3" ht="15" customHeight="1">
      <c r="A18" s="187"/>
      <c r="B18" s="187"/>
      <c r="C18" s="188"/>
    </row>
    <row r="19" spans="1:3" ht="15" customHeight="1">
      <c r="A19" s="187" t="s">
        <v>315</v>
      </c>
      <c r="B19" s="187" t="s">
        <v>149</v>
      </c>
      <c r="C19" s="189" t="s">
        <v>359</v>
      </c>
    </row>
    <row r="20" spans="1:3" ht="15" customHeight="1">
      <c r="A20" s="187" t="s">
        <v>327</v>
      </c>
      <c r="B20" s="187" t="s">
        <v>138</v>
      </c>
      <c r="C20" s="189" t="s">
        <v>150</v>
      </c>
    </row>
    <row r="21" spans="1:3" ht="15" customHeight="1">
      <c r="A21" s="187"/>
      <c r="B21" s="187"/>
      <c r="C21" s="188" t="s">
        <v>151</v>
      </c>
    </row>
    <row r="22" spans="1:3" ht="15" customHeight="1">
      <c r="A22" s="187"/>
      <c r="B22" s="187"/>
      <c r="C22" s="188"/>
    </row>
    <row r="23" spans="1:3" ht="15" customHeight="1">
      <c r="A23" s="187" t="s">
        <v>316</v>
      </c>
      <c r="B23" s="187" t="s">
        <v>169</v>
      </c>
      <c r="C23" s="188" t="s">
        <v>363</v>
      </c>
    </row>
    <row r="24" spans="1:3" ht="15" customHeight="1">
      <c r="A24" s="187" t="s">
        <v>328</v>
      </c>
      <c r="B24" s="187" t="s">
        <v>118</v>
      </c>
      <c r="C24" s="188" t="s">
        <v>119</v>
      </c>
    </row>
    <row r="25" spans="1:3" ht="15" customHeight="1">
      <c r="A25" s="187"/>
      <c r="B25" s="187"/>
      <c r="C25" s="189" t="s">
        <v>267</v>
      </c>
    </row>
    <row r="26" spans="1:3" ht="15" customHeight="1">
      <c r="A26" s="187"/>
      <c r="B26" s="187"/>
      <c r="C26" s="188"/>
    </row>
    <row r="27" spans="1:3" ht="15" customHeight="1">
      <c r="A27" s="187" t="s">
        <v>317</v>
      </c>
      <c r="B27" s="187" t="s">
        <v>120</v>
      </c>
      <c r="C27" s="188" t="s">
        <v>370</v>
      </c>
    </row>
    <row r="28" spans="1:3" ht="15" customHeight="1">
      <c r="A28" s="187" t="s">
        <v>329</v>
      </c>
      <c r="B28" s="187" t="s">
        <v>161</v>
      </c>
      <c r="C28" s="188" t="s">
        <v>371</v>
      </c>
    </row>
    <row r="29" spans="1:3" ht="15" customHeight="1">
      <c r="A29" s="187"/>
      <c r="B29" s="187"/>
      <c r="C29" s="190" t="s">
        <v>162</v>
      </c>
    </row>
    <row r="30" spans="1:3" ht="15" customHeight="1">
      <c r="A30" s="187"/>
      <c r="B30" s="187"/>
      <c r="C30" s="188"/>
    </row>
    <row r="31" spans="1:3" ht="15" customHeight="1">
      <c r="A31" s="187" t="s">
        <v>318</v>
      </c>
      <c r="B31" s="187" t="s">
        <v>3</v>
      </c>
      <c r="C31" s="188" t="s">
        <v>362</v>
      </c>
    </row>
    <row r="32" spans="1:3" ht="15" customHeight="1">
      <c r="A32" s="187" t="s">
        <v>361</v>
      </c>
      <c r="B32" s="187" t="s">
        <v>4</v>
      </c>
      <c r="C32" s="188" t="s">
        <v>5</v>
      </c>
    </row>
    <row r="33" spans="1:3" ht="15" customHeight="1">
      <c r="A33" s="187"/>
      <c r="B33" s="187"/>
      <c r="C33" s="188" t="s">
        <v>107</v>
      </c>
    </row>
    <row r="34" spans="1:3" ht="15" customHeight="1">
      <c r="A34" s="187"/>
      <c r="B34" s="187"/>
      <c r="C34" s="188"/>
    </row>
    <row r="35" spans="1:3" ht="15" customHeight="1">
      <c r="A35" s="187" t="s">
        <v>319</v>
      </c>
      <c r="B35" s="187" t="s">
        <v>96</v>
      </c>
      <c r="C35" s="188" t="s">
        <v>154</v>
      </c>
    </row>
    <row r="36" spans="1:3" ht="15" customHeight="1">
      <c r="A36" s="187" t="s">
        <v>153</v>
      </c>
      <c r="B36" s="187" t="s">
        <v>97</v>
      </c>
      <c r="C36" s="188" t="s">
        <v>98</v>
      </c>
    </row>
    <row r="37" spans="1:3" ht="15" customHeight="1">
      <c r="A37" s="187"/>
      <c r="B37" s="187"/>
      <c r="C37" s="188" t="s">
        <v>155</v>
      </c>
    </row>
    <row r="38" spans="1:3" ht="15" customHeight="1">
      <c r="A38" s="187"/>
      <c r="B38" s="187"/>
      <c r="C38" s="188"/>
    </row>
    <row r="39" spans="1:3" ht="15" customHeight="1">
      <c r="A39" s="187" t="s">
        <v>341</v>
      </c>
      <c r="B39" s="187" t="s">
        <v>159</v>
      </c>
      <c r="C39" s="188" t="s">
        <v>271</v>
      </c>
    </row>
    <row r="40" spans="1:3" ht="15" customHeight="1">
      <c r="A40" s="187" t="s">
        <v>345</v>
      </c>
      <c r="B40" s="187" t="s">
        <v>357</v>
      </c>
      <c r="C40" s="188" t="s">
        <v>160</v>
      </c>
    </row>
    <row r="41" spans="1:3" ht="15" customHeight="1">
      <c r="A41" s="183" t="s">
        <v>344</v>
      </c>
      <c r="B41" s="183"/>
      <c r="C41" s="188" t="s">
        <v>356</v>
      </c>
    </row>
    <row r="42" spans="1:3" ht="15" customHeight="1">
      <c r="A42" s="187"/>
      <c r="B42" s="187"/>
      <c r="C42" s="188"/>
    </row>
    <row r="43" spans="1:3" ht="15" customHeight="1">
      <c r="A43" s="187" t="s">
        <v>320</v>
      </c>
      <c r="B43" s="187" t="s">
        <v>170</v>
      </c>
      <c r="C43" s="188" t="s">
        <v>171</v>
      </c>
    </row>
    <row r="44" spans="1:3" ht="15" customHeight="1">
      <c r="A44" s="187" t="s">
        <v>268</v>
      </c>
      <c r="B44" s="187" t="s">
        <v>121</v>
      </c>
      <c r="C44" s="188" t="s">
        <v>122</v>
      </c>
    </row>
    <row r="45" spans="1:3" ht="15" customHeight="1">
      <c r="A45" s="187" t="s">
        <v>342</v>
      </c>
      <c r="B45" s="187"/>
      <c r="C45" s="188" t="s">
        <v>269</v>
      </c>
    </row>
    <row r="46" spans="1:3" ht="15" customHeight="1">
      <c r="A46" s="187"/>
      <c r="B46" s="187"/>
      <c r="C46" s="188"/>
    </row>
    <row r="47" spans="1:3" ht="15" customHeight="1">
      <c r="A47" s="187" t="s">
        <v>321</v>
      </c>
      <c r="B47" s="187" t="s">
        <v>110</v>
      </c>
      <c r="C47" s="188" t="s">
        <v>139</v>
      </c>
    </row>
    <row r="48" spans="1:3" ht="15" customHeight="1">
      <c r="A48" s="187" t="s">
        <v>330</v>
      </c>
      <c r="B48" s="187" t="s">
        <v>111</v>
      </c>
      <c r="C48" s="188" t="s">
        <v>112</v>
      </c>
    </row>
    <row r="49" spans="1:3" ht="15" customHeight="1">
      <c r="A49" s="191"/>
      <c r="B49" s="187"/>
      <c r="C49" s="188" t="s">
        <v>113</v>
      </c>
    </row>
    <row r="50" spans="1:3" ht="15" customHeight="1">
      <c r="A50" s="191"/>
      <c r="B50" s="187"/>
      <c r="C50" s="188"/>
    </row>
    <row r="51" spans="1:3" ht="15" customHeight="1">
      <c r="A51" s="187" t="s">
        <v>322</v>
      </c>
      <c r="B51" s="187" t="s">
        <v>172</v>
      </c>
      <c r="C51" s="188" t="s">
        <v>173</v>
      </c>
    </row>
    <row r="52" spans="1:3" ht="15" customHeight="1">
      <c r="A52" s="187" t="s">
        <v>331</v>
      </c>
      <c r="B52" s="187" t="s">
        <v>174</v>
      </c>
      <c r="C52" s="188" t="s">
        <v>175</v>
      </c>
    </row>
    <row r="53" spans="1:3" ht="15" customHeight="1">
      <c r="A53" s="187"/>
      <c r="B53" s="187"/>
      <c r="C53" s="188" t="s">
        <v>270</v>
      </c>
    </row>
    <row r="54" spans="1:3" ht="15" customHeight="1">
      <c r="A54" s="187"/>
      <c r="B54" s="187"/>
      <c r="C54" s="188"/>
    </row>
    <row r="55" spans="1:3" ht="15" customHeight="1">
      <c r="A55" s="192" t="s">
        <v>323</v>
      </c>
      <c r="B55" s="192" t="s">
        <v>176</v>
      </c>
      <c r="C55" s="193" t="s">
        <v>177</v>
      </c>
    </row>
    <row r="56" spans="1:3" ht="15" customHeight="1">
      <c r="A56" s="192" t="s">
        <v>332</v>
      </c>
      <c r="B56" s="192" t="s">
        <v>178</v>
      </c>
      <c r="C56" s="193" t="s">
        <v>179</v>
      </c>
    </row>
    <row r="57" spans="1:3" ht="15" customHeight="1">
      <c r="A57" s="192" t="s">
        <v>324</v>
      </c>
      <c r="B57" s="192"/>
      <c r="C57" s="188" t="s">
        <v>180</v>
      </c>
    </row>
    <row r="58" spans="1:3" ht="15" customHeight="1">
      <c r="A58" s="386"/>
      <c r="B58" s="386"/>
      <c r="C58" s="387"/>
    </row>
  </sheetData>
  <mergeCells count="1">
    <mergeCell ref="A1:C1"/>
  </mergeCells>
  <hyperlinks>
    <hyperlink ref="C13" r:id="rId1" display="hishojoho@city.hekinan.lg.jp"/>
  </hyperlink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5" r:id="rId2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11.296875" style="9" customWidth="1"/>
    <col min="2" max="8" width="11.09765625" style="9" customWidth="1"/>
    <col min="9" max="16384" width="11.296875" style="9" customWidth="1"/>
  </cols>
  <sheetData>
    <row r="1" s="194" customFormat="1" ht="18" customHeight="1">
      <c r="A1" s="133" t="s">
        <v>274</v>
      </c>
    </row>
    <row r="2" spans="1:8" ht="18" customHeight="1" thickBot="1">
      <c r="A2" s="10" t="s">
        <v>184</v>
      </c>
      <c r="H2" s="195" t="s">
        <v>349</v>
      </c>
    </row>
    <row r="3" spans="1:8" s="10" customFormat="1" ht="18" customHeight="1">
      <c r="A3" s="196"/>
      <c r="B3" s="197" t="s">
        <v>186</v>
      </c>
      <c r="C3" s="197" t="s">
        <v>187</v>
      </c>
      <c r="D3" s="197" t="s">
        <v>188</v>
      </c>
      <c r="E3" s="197" t="s">
        <v>189</v>
      </c>
      <c r="F3" s="197" t="s">
        <v>190</v>
      </c>
      <c r="G3" s="197" t="s">
        <v>191</v>
      </c>
      <c r="H3" s="198" t="s">
        <v>192</v>
      </c>
    </row>
    <row r="4" spans="1:9" ht="18" customHeight="1">
      <c r="A4" s="34" t="s">
        <v>65</v>
      </c>
      <c r="B4" s="199">
        <v>387.24</v>
      </c>
      <c r="C4" s="199">
        <v>29.82</v>
      </c>
      <c r="D4" s="199">
        <v>11.02</v>
      </c>
      <c r="E4" s="199">
        <v>41.1</v>
      </c>
      <c r="F4" s="199">
        <v>98.97</v>
      </c>
      <c r="G4" s="200">
        <v>14.15</v>
      </c>
      <c r="H4" s="201">
        <f>B4-(SUM(C4:G4))</f>
        <v>192.18</v>
      </c>
      <c r="I4" s="202"/>
    </row>
    <row r="5" spans="1:9" ht="18" customHeight="1">
      <c r="A5" s="34" t="s">
        <v>71</v>
      </c>
      <c r="B5" s="199">
        <v>35.86</v>
      </c>
      <c r="C5" s="199">
        <v>3.91</v>
      </c>
      <c r="D5" s="199">
        <v>5.55</v>
      </c>
      <c r="E5" s="199">
        <v>14.68</v>
      </c>
      <c r="F5" s="203" t="s">
        <v>377</v>
      </c>
      <c r="G5" s="200">
        <v>3.03</v>
      </c>
      <c r="H5" s="201">
        <f>B5-(SUM(C5:G5))</f>
        <v>8.689999999999998</v>
      </c>
      <c r="I5" s="202"/>
    </row>
    <row r="6" spans="1:9" ht="18" customHeight="1">
      <c r="A6" s="34" t="s">
        <v>72</v>
      </c>
      <c r="B6" s="199">
        <v>54.45</v>
      </c>
      <c r="C6" s="199">
        <v>10.5</v>
      </c>
      <c r="D6" s="199">
        <v>3.29</v>
      </c>
      <c r="E6" s="199">
        <v>16.91</v>
      </c>
      <c r="F6" s="204">
        <v>0</v>
      </c>
      <c r="G6" s="199">
        <v>4.52</v>
      </c>
      <c r="H6" s="201">
        <f>B6-(SUM(C6:G6))</f>
        <v>19.230000000000004</v>
      </c>
      <c r="I6" s="202"/>
    </row>
    <row r="7" spans="1:9" ht="18" customHeight="1">
      <c r="A7" s="34" t="s">
        <v>124</v>
      </c>
      <c r="B7" s="199">
        <v>918.47</v>
      </c>
      <c r="C7" s="199">
        <v>55.23</v>
      </c>
      <c r="D7" s="199">
        <v>24.94</v>
      </c>
      <c r="E7" s="199">
        <v>57.69</v>
      </c>
      <c r="F7" s="199">
        <v>248.51</v>
      </c>
      <c r="G7" s="199">
        <v>37.7</v>
      </c>
      <c r="H7" s="201">
        <f aca="true" t="shared" si="0" ref="H7:H16">B7-(SUM(C7:G7))</f>
        <v>494.40000000000003</v>
      </c>
      <c r="I7" s="202"/>
    </row>
    <row r="8" spans="1:9" ht="18" customHeight="1">
      <c r="A8" s="34" t="s">
        <v>63</v>
      </c>
      <c r="B8" s="199">
        <v>86.01</v>
      </c>
      <c r="C8" s="199">
        <v>32.19</v>
      </c>
      <c r="D8" s="199">
        <v>6.27</v>
      </c>
      <c r="E8" s="199">
        <v>22.85</v>
      </c>
      <c r="F8" s="199">
        <v>0.16</v>
      </c>
      <c r="G8" s="199">
        <v>4.16</v>
      </c>
      <c r="H8" s="201">
        <f t="shared" si="0"/>
        <v>20.38000000000001</v>
      </c>
      <c r="I8" s="202"/>
    </row>
    <row r="9" spans="1:9" ht="18" customHeight="1">
      <c r="A9" s="34" t="s">
        <v>74</v>
      </c>
      <c r="B9" s="205">
        <v>75.78</v>
      </c>
      <c r="C9" s="205">
        <v>21.87</v>
      </c>
      <c r="D9" s="205">
        <v>9.97</v>
      </c>
      <c r="E9" s="205">
        <v>16.94</v>
      </c>
      <c r="F9" s="205">
        <v>1.33</v>
      </c>
      <c r="G9" s="205">
        <v>3.57</v>
      </c>
      <c r="H9" s="201">
        <f t="shared" si="0"/>
        <v>22.1</v>
      </c>
      <c r="I9" s="202"/>
    </row>
    <row r="10" spans="1:9" ht="18" customHeight="1">
      <c r="A10" s="34" t="s">
        <v>70</v>
      </c>
      <c r="B10" s="199">
        <v>16.34</v>
      </c>
      <c r="C10" s="199">
        <v>3.7</v>
      </c>
      <c r="D10" s="199">
        <v>0.72</v>
      </c>
      <c r="E10" s="199">
        <v>6.17</v>
      </c>
      <c r="F10" s="199">
        <v>0.02</v>
      </c>
      <c r="G10" s="199">
        <v>1.19</v>
      </c>
      <c r="H10" s="201">
        <f t="shared" si="0"/>
        <v>4.540000000000001</v>
      </c>
      <c r="I10" s="202"/>
    </row>
    <row r="11" spans="1:9" ht="18" customHeight="1">
      <c r="A11" s="34" t="s">
        <v>69</v>
      </c>
      <c r="B11" s="199">
        <v>13</v>
      </c>
      <c r="C11" s="199">
        <v>1.83</v>
      </c>
      <c r="D11" s="199">
        <v>0.53</v>
      </c>
      <c r="E11" s="199">
        <v>6.37</v>
      </c>
      <c r="F11" s="199">
        <v>0.24</v>
      </c>
      <c r="G11" s="199">
        <v>1.22</v>
      </c>
      <c r="H11" s="201">
        <f t="shared" si="0"/>
        <v>2.8099999999999987</v>
      </c>
      <c r="I11" s="202"/>
    </row>
    <row r="12" spans="1:9" ht="18" customHeight="1">
      <c r="A12" s="169" t="s">
        <v>339</v>
      </c>
      <c r="B12" s="206">
        <v>32.11</v>
      </c>
      <c r="C12" s="206">
        <v>4.57</v>
      </c>
      <c r="D12" s="206">
        <v>4.51</v>
      </c>
      <c r="E12" s="206">
        <v>8.87</v>
      </c>
      <c r="F12" s="206">
        <v>1.33</v>
      </c>
      <c r="G12" s="207">
        <v>2.41</v>
      </c>
      <c r="H12" s="201">
        <f>B12-(SUM(C12:G12))</f>
        <v>10.419999999999998</v>
      </c>
      <c r="I12" s="202"/>
    </row>
    <row r="13" spans="1:9" ht="18" customHeight="1">
      <c r="A13" s="208" t="s">
        <v>64</v>
      </c>
      <c r="B13" s="209">
        <v>22.53</v>
      </c>
      <c r="C13" s="209">
        <v>5</v>
      </c>
      <c r="D13" s="209">
        <v>3.91</v>
      </c>
      <c r="E13" s="209">
        <v>3.85</v>
      </c>
      <c r="F13" s="209">
        <v>0.07</v>
      </c>
      <c r="G13" s="209">
        <v>2.42</v>
      </c>
      <c r="H13" s="201">
        <f>B13-(SUM(C13:G13))</f>
        <v>7.280000000000001</v>
      </c>
      <c r="I13" s="202"/>
    </row>
    <row r="14" spans="1:9" ht="18" customHeight="1">
      <c r="A14" s="34" t="s">
        <v>67</v>
      </c>
      <c r="B14" s="199">
        <v>35.98</v>
      </c>
      <c r="C14" s="199">
        <v>7.81</v>
      </c>
      <c r="D14" s="200">
        <v>6.55</v>
      </c>
      <c r="E14" s="199">
        <v>4.86</v>
      </c>
      <c r="F14" s="199">
        <v>4.85</v>
      </c>
      <c r="G14" s="199">
        <v>2.1</v>
      </c>
      <c r="H14" s="201">
        <f>B14-(SUM(C14:G14))</f>
        <v>9.809999999999995</v>
      </c>
      <c r="I14" s="202"/>
    </row>
    <row r="15" spans="1:9" ht="18" customHeight="1">
      <c r="A15" s="34" t="s">
        <v>75</v>
      </c>
      <c r="B15" s="199">
        <v>26.05</v>
      </c>
      <c r="C15" s="199">
        <v>1.68</v>
      </c>
      <c r="D15" s="199">
        <v>2.06</v>
      </c>
      <c r="E15" s="199">
        <v>2.09</v>
      </c>
      <c r="F15" s="199">
        <v>6.85</v>
      </c>
      <c r="G15" s="199">
        <v>1.09</v>
      </c>
      <c r="H15" s="201">
        <f>B15-(SUM(C15:G15))</f>
        <v>12.280000000000001</v>
      </c>
      <c r="I15" s="202"/>
    </row>
    <row r="16" spans="1:9" ht="18" customHeight="1" thickBot="1">
      <c r="A16" s="35" t="s">
        <v>68</v>
      </c>
      <c r="B16" s="210">
        <v>56.78</v>
      </c>
      <c r="C16" s="210">
        <v>8.11</v>
      </c>
      <c r="D16" s="210">
        <v>4</v>
      </c>
      <c r="E16" s="210">
        <v>6.33</v>
      </c>
      <c r="F16" s="210">
        <v>11.68</v>
      </c>
      <c r="G16" s="210">
        <v>1.96</v>
      </c>
      <c r="H16" s="211">
        <f t="shared" si="0"/>
        <v>24.700000000000003</v>
      </c>
      <c r="I16" s="202"/>
    </row>
  </sheetData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SheetLayoutView="100" workbookViewId="0" topLeftCell="A1">
      <selection activeCell="R12" sqref="R12"/>
    </sheetView>
  </sheetViews>
  <sheetFormatPr defaultColWidth="8.796875" defaultRowHeight="12.75"/>
  <cols>
    <col min="1" max="1" width="9.3984375" style="9" customWidth="1"/>
    <col min="2" max="2" width="6.69921875" style="9" customWidth="1"/>
    <col min="3" max="6" width="6.3984375" style="9" customWidth="1"/>
    <col min="7" max="7" width="6.69921875" style="9" customWidth="1"/>
    <col min="8" max="14" width="6.3984375" style="9" customWidth="1"/>
    <col min="15" max="16384" width="9.09765625" style="9" customWidth="1"/>
  </cols>
  <sheetData>
    <row r="1" spans="1:14" ht="18" customHeight="1" thickBot="1">
      <c r="A1" s="10" t="s">
        <v>185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7" t="s">
        <v>350</v>
      </c>
    </row>
    <row r="2" spans="1:15" s="10" customFormat="1" ht="120" customHeight="1">
      <c r="A2" s="212"/>
      <c r="B2" s="213" t="s">
        <v>193</v>
      </c>
      <c r="C2" s="214" t="s">
        <v>126</v>
      </c>
      <c r="D2" s="214" t="s">
        <v>127</v>
      </c>
      <c r="E2" s="214" t="s">
        <v>194</v>
      </c>
      <c r="F2" s="214" t="s">
        <v>195</v>
      </c>
      <c r="G2" s="215" t="s">
        <v>128</v>
      </c>
      <c r="H2" s="215" t="s">
        <v>196</v>
      </c>
      <c r="I2" s="213" t="s">
        <v>197</v>
      </c>
      <c r="J2" s="215" t="s">
        <v>198</v>
      </c>
      <c r="K2" s="215" t="s">
        <v>199</v>
      </c>
      <c r="L2" s="213" t="s">
        <v>200</v>
      </c>
      <c r="M2" s="215" t="s">
        <v>201</v>
      </c>
      <c r="N2" s="216" t="s">
        <v>202</v>
      </c>
      <c r="O2" s="217"/>
    </row>
    <row r="3" spans="1:15" ht="18" customHeight="1">
      <c r="A3" s="218" t="s">
        <v>65</v>
      </c>
      <c r="B3" s="219">
        <f aca="true" t="shared" si="0" ref="B3:B14">SUM(C3:N3)</f>
        <v>5740</v>
      </c>
      <c r="C3" s="219">
        <v>333</v>
      </c>
      <c r="D3" s="219" t="s">
        <v>360</v>
      </c>
      <c r="E3" s="219">
        <v>821</v>
      </c>
      <c r="F3" s="219">
        <v>89</v>
      </c>
      <c r="G3" s="219">
        <v>1903</v>
      </c>
      <c r="H3" s="219">
        <v>44</v>
      </c>
      <c r="I3" s="219">
        <v>120</v>
      </c>
      <c r="J3" s="219">
        <v>341</v>
      </c>
      <c r="K3" s="219">
        <v>228</v>
      </c>
      <c r="L3" s="219">
        <v>934</v>
      </c>
      <c r="M3" s="219">
        <v>710</v>
      </c>
      <c r="N3" s="220">
        <v>217</v>
      </c>
      <c r="O3" s="221"/>
    </row>
    <row r="4" spans="1:15" ht="18" customHeight="1">
      <c r="A4" s="34" t="s">
        <v>106</v>
      </c>
      <c r="B4" s="203">
        <f t="shared" si="0"/>
        <v>2117</v>
      </c>
      <c r="C4" s="203">
        <v>86</v>
      </c>
      <c r="D4" s="203" t="s">
        <v>378</v>
      </c>
      <c r="E4" s="203">
        <v>245</v>
      </c>
      <c r="F4" s="203">
        <v>29</v>
      </c>
      <c r="G4" s="203">
        <v>499</v>
      </c>
      <c r="H4" s="203">
        <v>19</v>
      </c>
      <c r="I4" s="203">
        <v>33</v>
      </c>
      <c r="J4" s="203">
        <v>111</v>
      </c>
      <c r="K4" s="203">
        <v>18</v>
      </c>
      <c r="L4" s="203">
        <v>390</v>
      </c>
      <c r="M4" s="203">
        <v>25</v>
      </c>
      <c r="N4" s="222">
        <v>662</v>
      </c>
      <c r="O4" s="221"/>
    </row>
    <row r="5" spans="1:15" ht="18" customHeight="1">
      <c r="A5" s="34" t="s">
        <v>72</v>
      </c>
      <c r="B5" s="203">
        <f>SUM(C5:N5)</f>
        <v>2347</v>
      </c>
      <c r="C5" s="203">
        <v>101</v>
      </c>
      <c r="D5" s="223">
        <v>0</v>
      </c>
      <c r="E5" s="203">
        <v>571</v>
      </c>
      <c r="F5" s="203">
        <v>56</v>
      </c>
      <c r="G5" s="203">
        <v>727</v>
      </c>
      <c r="H5" s="203">
        <v>141</v>
      </c>
      <c r="I5" s="223">
        <v>0</v>
      </c>
      <c r="J5" s="203">
        <v>100</v>
      </c>
      <c r="K5" s="203">
        <v>83</v>
      </c>
      <c r="L5" s="203">
        <v>171</v>
      </c>
      <c r="M5" s="203">
        <v>346</v>
      </c>
      <c r="N5" s="222">
        <v>51</v>
      </c>
      <c r="O5" s="221"/>
    </row>
    <row r="6" spans="1:15" ht="18" customHeight="1">
      <c r="A6" s="34" t="s">
        <v>124</v>
      </c>
      <c r="B6" s="203">
        <v>5187</v>
      </c>
      <c r="C6" s="203">
        <v>1134</v>
      </c>
      <c r="D6" s="203">
        <v>32</v>
      </c>
      <c r="E6" s="203">
        <v>943</v>
      </c>
      <c r="F6" s="203">
        <v>83</v>
      </c>
      <c r="G6" s="203">
        <v>1142</v>
      </c>
      <c r="H6" s="203">
        <v>101</v>
      </c>
      <c r="I6" s="203">
        <v>45</v>
      </c>
      <c r="J6" s="203">
        <v>145</v>
      </c>
      <c r="K6" s="203">
        <v>108</v>
      </c>
      <c r="L6" s="203">
        <v>370</v>
      </c>
      <c r="M6" s="203">
        <v>191</v>
      </c>
      <c r="N6" s="222">
        <v>894</v>
      </c>
      <c r="O6" s="221"/>
    </row>
    <row r="7" spans="1:15" ht="18" customHeight="1">
      <c r="A7" s="34" t="s">
        <v>63</v>
      </c>
      <c r="B7" s="203">
        <f t="shared" si="0"/>
        <v>2094</v>
      </c>
      <c r="C7" s="203">
        <v>119</v>
      </c>
      <c r="D7" s="203" t="s">
        <v>95</v>
      </c>
      <c r="E7" s="203">
        <v>416</v>
      </c>
      <c r="F7" s="203">
        <v>29</v>
      </c>
      <c r="G7" s="203">
        <v>563</v>
      </c>
      <c r="H7" s="203" t="s">
        <v>95</v>
      </c>
      <c r="I7" s="203">
        <v>108</v>
      </c>
      <c r="J7" s="203">
        <v>113</v>
      </c>
      <c r="K7" s="203">
        <v>119</v>
      </c>
      <c r="L7" s="203">
        <v>107</v>
      </c>
      <c r="M7" s="203">
        <v>329</v>
      </c>
      <c r="N7" s="222">
        <v>191</v>
      </c>
      <c r="O7" s="221"/>
    </row>
    <row r="8" spans="1:15" ht="18" customHeight="1">
      <c r="A8" s="34" t="s">
        <v>74</v>
      </c>
      <c r="B8" s="203">
        <f>SUM(C8:N8)</f>
        <v>1930</v>
      </c>
      <c r="C8" s="203">
        <v>2</v>
      </c>
      <c r="D8" s="203">
        <v>79</v>
      </c>
      <c r="E8" s="203">
        <v>306</v>
      </c>
      <c r="F8" s="203">
        <v>26</v>
      </c>
      <c r="G8" s="203">
        <v>510</v>
      </c>
      <c r="H8" s="203">
        <v>54</v>
      </c>
      <c r="I8" s="203">
        <v>86</v>
      </c>
      <c r="J8" s="203">
        <v>78</v>
      </c>
      <c r="K8" s="203">
        <v>53</v>
      </c>
      <c r="L8" s="203">
        <v>266</v>
      </c>
      <c r="M8" s="203">
        <v>288</v>
      </c>
      <c r="N8" s="222">
        <v>182</v>
      </c>
      <c r="O8" s="221"/>
    </row>
    <row r="9" spans="1:15" ht="18" customHeight="1">
      <c r="A9" s="34" t="s">
        <v>70</v>
      </c>
      <c r="B9" s="203">
        <f t="shared" si="0"/>
        <v>1081</v>
      </c>
      <c r="C9" s="203">
        <v>75</v>
      </c>
      <c r="D9" s="203">
        <v>0</v>
      </c>
      <c r="E9" s="203">
        <v>279</v>
      </c>
      <c r="F9" s="203">
        <v>7</v>
      </c>
      <c r="G9" s="203">
        <v>493</v>
      </c>
      <c r="H9" s="203">
        <v>15</v>
      </c>
      <c r="I9" s="203">
        <v>13</v>
      </c>
      <c r="J9" s="203">
        <v>26</v>
      </c>
      <c r="K9" s="203">
        <v>26</v>
      </c>
      <c r="L9" s="203">
        <v>58</v>
      </c>
      <c r="M9" s="203">
        <v>89</v>
      </c>
      <c r="N9" s="222">
        <v>0</v>
      </c>
      <c r="O9" s="221"/>
    </row>
    <row r="10" spans="1:15" ht="18" customHeight="1">
      <c r="A10" s="34" t="s">
        <v>69</v>
      </c>
      <c r="B10" s="203">
        <f t="shared" si="0"/>
        <v>1017</v>
      </c>
      <c r="C10" s="203">
        <v>3</v>
      </c>
      <c r="D10" s="203" t="s">
        <v>95</v>
      </c>
      <c r="E10" s="203">
        <v>128</v>
      </c>
      <c r="F10" s="203">
        <v>6</v>
      </c>
      <c r="G10" s="203">
        <v>259</v>
      </c>
      <c r="H10" s="203">
        <v>28</v>
      </c>
      <c r="I10" s="203">
        <v>19</v>
      </c>
      <c r="J10" s="203">
        <v>20</v>
      </c>
      <c r="K10" s="203">
        <v>5</v>
      </c>
      <c r="L10" s="203">
        <v>330</v>
      </c>
      <c r="M10" s="203">
        <v>69</v>
      </c>
      <c r="N10" s="222">
        <v>150</v>
      </c>
      <c r="O10" s="221"/>
    </row>
    <row r="11" spans="1:14" ht="18" customHeight="1">
      <c r="A11" s="34" t="s">
        <v>339</v>
      </c>
      <c r="B11" s="203">
        <f t="shared" si="0"/>
        <v>1057</v>
      </c>
      <c r="C11" s="203">
        <v>296</v>
      </c>
      <c r="D11" s="203">
        <v>19</v>
      </c>
      <c r="E11" s="203">
        <v>103</v>
      </c>
      <c r="F11" s="203">
        <v>31</v>
      </c>
      <c r="G11" s="203">
        <v>112</v>
      </c>
      <c r="H11" s="203">
        <v>42</v>
      </c>
      <c r="I11" s="203">
        <v>17</v>
      </c>
      <c r="J11" s="203">
        <v>34</v>
      </c>
      <c r="K11" s="203" t="s">
        <v>95</v>
      </c>
      <c r="L11" s="203">
        <v>12</v>
      </c>
      <c r="M11" s="203">
        <v>149</v>
      </c>
      <c r="N11" s="222">
        <v>242</v>
      </c>
    </row>
    <row r="12" spans="1:15" ht="18" customHeight="1">
      <c r="A12" s="208" t="s">
        <v>64</v>
      </c>
      <c r="B12" s="203">
        <f t="shared" si="0"/>
        <v>360</v>
      </c>
      <c r="C12" s="203">
        <v>49</v>
      </c>
      <c r="D12" s="203" t="s">
        <v>365</v>
      </c>
      <c r="E12" s="203">
        <v>56</v>
      </c>
      <c r="F12" s="203" t="s">
        <v>365</v>
      </c>
      <c r="G12" s="203">
        <v>201</v>
      </c>
      <c r="H12" s="203">
        <v>7</v>
      </c>
      <c r="I12" s="203">
        <v>21</v>
      </c>
      <c r="J12" s="203">
        <v>3</v>
      </c>
      <c r="K12" s="203">
        <v>8</v>
      </c>
      <c r="L12" s="203">
        <v>15</v>
      </c>
      <c r="M12" s="203" t="s">
        <v>365</v>
      </c>
      <c r="N12" s="222" t="s">
        <v>365</v>
      </c>
      <c r="O12" s="221"/>
    </row>
    <row r="13" spans="1:15" ht="18" customHeight="1">
      <c r="A13" s="34" t="s">
        <v>67</v>
      </c>
      <c r="B13" s="203">
        <f>SUM(C13:N13)</f>
        <v>308.4</v>
      </c>
      <c r="C13" s="203" t="s">
        <v>95</v>
      </c>
      <c r="D13" s="203" t="s">
        <v>95</v>
      </c>
      <c r="E13" s="203">
        <v>15</v>
      </c>
      <c r="F13" s="203" t="s">
        <v>95</v>
      </c>
      <c r="G13" s="203">
        <v>185</v>
      </c>
      <c r="H13" s="203">
        <v>8.4</v>
      </c>
      <c r="I13" s="203">
        <v>12</v>
      </c>
      <c r="J13" s="203">
        <v>5.3</v>
      </c>
      <c r="K13" s="203">
        <v>2.7</v>
      </c>
      <c r="L13" s="203">
        <v>10</v>
      </c>
      <c r="M13" s="203">
        <v>46</v>
      </c>
      <c r="N13" s="222">
        <v>24</v>
      </c>
      <c r="O13" s="221"/>
    </row>
    <row r="14" spans="1:15" ht="18" customHeight="1">
      <c r="A14" s="34" t="s">
        <v>75</v>
      </c>
      <c r="B14" s="203">
        <f t="shared" si="0"/>
        <v>234</v>
      </c>
      <c r="C14" s="203">
        <v>41</v>
      </c>
      <c r="D14" s="203" t="s">
        <v>95</v>
      </c>
      <c r="E14" s="203">
        <v>18</v>
      </c>
      <c r="F14" s="203">
        <v>6.3</v>
      </c>
      <c r="G14" s="203">
        <v>91</v>
      </c>
      <c r="H14" s="203">
        <v>1.2</v>
      </c>
      <c r="I14" s="203">
        <v>29</v>
      </c>
      <c r="J14" s="203">
        <v>7.3</v>
      </c>
      <c r="K14" s="203" t="s">
        <v>95</v>
      </c>
      <c r="L14" s="203">
        <v>36</v>
      </c>
      <c r="M14" s="203">
        <v>4.2</v>
      </c>
      <c r="N14" s="222" t="s">
        <v>95</v>
      </c>
      <c r="O14" s="221"/>
    </row>
    <row r="15" spans="1:15" ht="18" customHeight="1" thickBot="1">
      <c r="A15" s="35" t="s">
        <v>68</v>
      </c>
      <c r="B15" s="224">
        <v>613</v>
      </c>
      <c r="C15" s="225">
        <v>67</v>
      </c>
      <c r="D15" s="225" t="s">
        <v>95</v>
      </c>
      <c r="E15" s="225">
        <v>97</v>
      </c>
      <c r="F15" s="225" t="s">
        <v>95</v>
      </c>
      <c r="G15" s="225">
        <v>161</v>
      </c>
      <c r="H15" s="225">
        <v>33</v>
      </c>
      <c r="I15" s="225" t="s">
        <v>95</v>
      </c>
      <c r="J15" s="225">
        <v>39</v>
      </c>
      <c r="K15" s="225">
        <v>29</v>
      </c>
      <c r="L15" s="225">
        <v>28</v>
      </c>
      <c r="M15" s="225">
        <v>79</v>
      </c>
      <c r="N15" s="226">
        <v>79</v>
      </c>
      <c r="O15" s="221"/>
    </row>
    <row r="16" spans="1:14" ht="18" customHeight="1">
      <c r="A16" s="9" t="s">
        <v>17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</row>
  </sheetData>
  <printOptions/>
  <pageMargins left="0.75" right="0.75" top="1" bottom="1" header="0.512" footer="0.512"/>
  <pageSetup horizontalDpi="600" verticalDpi="600" orientation="portrait" paperSize="9" scale="92" r:id="rId1"/>
  <headerFooter alignWithMargins="0"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9.69921875" style="9" customWidth="1"/>
    <col min="2" max="8" width="11.69921875" style="9" customWidth="1"/>
    <col min="9" max="16384" width="9.09765625" style="9" customWidth="1"/>
  </cols>
  <sheetData>
    <row r="1" s="194" customFormat="1" ht="18" customHeight="1">
      <c r="A1" s="133" t="s">
        <v>275</v>
      </c>
    </row>
    <row r="2" spans="1:8" ht="18" customHeight="1" thickBot="1">
      <c r="A2" s="10" t="s">
        <v>203</v>
      </c>
      <c r="B2" s="109"/>
      <c r="C2" s="109"/>
      <c r="D2" s="109"/>
      <c r="E2" s="109"/>
      <c r="F2" s="109"/>
      <c r="G2" s="109"/>
      <c r="H2" s="137" t="s">
        <v>351</v>
      </c>
    </row>
    <row r="3" spans="1:8" s="10" customFormat="1" ht="18" customHeight="1">
      <c r="A3" s="411"/>
      <c r="B3" s="408" t="s">
        <v>204</v>
      </c>
      <c r="C3" s="406" t="s">
        <v>205</v>
      </c>
      <c r="D3" s="407"/>
      <c r="E3" s="407"/>
      <c r="F3" s="407"/>
      <c r="G3" s="407"/>
      <c r="H3" s="407"/>
    </row>
    <row r="4" spans="1:8" s="10" customFormat="1" ht="18" customHeight="1">
      <c r="A4" s="412"/>
      <c r="B4" s="409"/>
      <c r="C4" s="414" t="s">
        <v>206</v>
      </c>
      <c r="D4" s="415" t="s">
        <v>207</v>
      </c>
      <c r="E4" s="416"/>
      <c r="F4" s="415" t="s">
        <v>208</v>
      </c>
      <c r="G4" s="417"/>
      <c r="H4" s="417"/>
    </row>
    <row r="5" spans="1:8" s="10" customFormat="1" ht="18" customHeight="1">
      <c r="A5" s="413"/>
      <c r="B5" s="410"/>
      <c r="C5" s="410"/>
      <c r="D5" s="229" t="s">
        <v>209</v>
      </c>
      <c r="E5" s="229" t="s">
        <v>210</v>
      </c>
      <c r="F5" s="229" t="s">
        <v>211</v>
      </c>
      <c r="G5" s="229" t="s">
        <v>61</v>
      </c>
      <c r="H5" s="228" t="s">
        <v>212</v>
      </c>
    </row>
    <row r="6" spans="1:9" ht="18" customHeight="1">
      <c r="A6" s="218" t="s">
        <v>65</v>
      </c>
      <c r="B6" s="230">
        <v>147517</v>
      </c>
      <c r="C6" s="230">
        <f>SUM(D6:E6)</f>
        <v>376387</v>
      </c>
      <c r="D6" s="230">
        <v>189791</v>
      </c>
      <c r="E6" s="230">
        <v>186596</v>
      </c>
      <c r="F6" s="230">
        <v>57839</v>
      </c>
      <c r="G6" s="230">
        <v>251775</v>
      </c>
      <c r="H6" s="231">
        <v>66773</v>
      </c>
      <c r="I6" s="17"/>
    </row>
    <row r="7" spans="1:9" ht="18" customHeight="1">
      <c r="A7" s="34" t="s">
        <v>71</v>
      </c>
      <c r="B7" s="232">
        <v>26012</v>
      </c>
      <c r="C7" s="232">
        <f>SUM(D7:E7)</f>
        <v>73158</v>
      </c>
      <c r="D7" s="232">
        <v>37248</v>
      </c>
      <c r="E7" s="232">
        <v>35910</v>
      </c>
      <c r="F7" s="232">
        <v>11306</v>
      </c>
      <c r="G7" s="232">
        <v>47470</v>
      </c>
      <c r="H7" s="233">
        <v>14382</v>
      </c>
      <c r="I7" s="17"/>
    </row>
    <row r="8" spans="1:9" ht="18" customHeight="1">
      <c r="A8" s="34" t="s">
        <v>72</v>
      </c>
      <c r="B8" s="234">
        <v>60563</v>
      </c>
      <c r="C8" s="232">
        <v>145794</v>
      </c>
      <c r="D8" s="232">
        <v>76679</v>
      </c>
      <c r="E8" s="232">
        <v>69115</v>
      </c>
      <c r="F8" s="232">
        <v>22744</v>
      </c>
      <c r="G8" s="232">
        <v>100245</v>
      </c>
      <c r="H8" s="233">
        <v>22805</v>
      </c>
      <c r="I8" s="17"/>
    </row>
    <row r="9" spans="1:9" ht="18" customHeight="1">
      <c r="A9" s="34" t="s">
        <v>124</v>
      </c>
      <c r="B9" s="232">
        <v>165855</v>
      </c>
      <c r="C9" s="232">
        <f aca="true" t="shared" si="0" ref="C9:C14">SUM(D9:E9)</f>
        <v>423822</v>
      </c>
      <c r="D9" s="232">
        <v>221265</v>
      </c>
      <c r="E9" s="232">
        <v>202557</v>
      </c>
      <c r="F9" s="232">
        <v>62486</v>
      </c>
      <c r="G9" s="232">
        <v>289653</v>
      </c>
      <c r="H9" s="233">
        <v>71683</v>
      </c>
      <c r="I9" s="17"/>
    </row>
    <row r="10" spans="1:9" ht="18" customHeight="1">
      <c r="A10" s="34" t="s">
        <v>63</v>
      </c>
      <c r="B10" s="232">
        <v>67779</v>
      </c>
      <c r="C10" s="232">
        <f t="shared" si="0"/>
        <v>180751</v>
      </c>
      <c r="D10" s="232">
        <v>92584</v>
      </c>
      <c r="E10" s="232">
        <v>88167</v>
      </c>
      <c r="F10" s="232">
        <v>30121</v>
      </c>
      <c r="G10" s="232">
        <v>121325</v>
      </c>
      <c r="H10" s="233">
        <v>29305</v>
      </c>
      <c r="I10" s="17"/>
    </row>
    <row r="11" spans="1:9" ht="18" customHeight="1">
      <c r="A11" s="34" t="s">
        <v>74</v>
      </c>
      <c r="B11" s="232">
        <v>38154</v>
      </c>
      <c r="C11" s="232">
        <f t="shared" si="0"/>
        <v>109069</v>
      </c>
      <c r="D11" s="232">
        <v>55274</v>
      </c>
      <c r="E11" s="232">
        <v>53795</v>
      </c>
      <c r="F11" s="232">
        <v>16586</v>
      </c>
      <c r="G11" s="232">
        <v>71879</v>
      </c>
      <c r="H11" s="233">
        <v>20604</v>
      </c>
      <c r="I11" s="17"/>
    </row>
    <row r="12" spans="1:9" ht="18" customHeight="1">
      <c r="A12" s="34" t="s">
        <v>70</v>
      </c>
      <c r="B12" s="232">
        <v>28921</v>
      </c>
      <c r="C12" s="232">
        <f t="shared" si="0"/>
        <v>69435</v>
      </c>
      <c r="D12" s="232">
        <v>36379</v>
      </c>
      <c r="E12" s="232">
        <v>33056</v>
      </c>
      <c r="F12" s="232">
        <v>10818</v>
      </c>
      <c r="G12" s="232">
        <v>47392</v>
      </c>
      <c r="H12" s="233">
        <v>11225</v>
      </c>
      <c r="I12" s="17"/>
    </row>
    <row r="13" spans="1:9" ht="18" customHeight="1">
      <c r="A13" s="34" t="s">
        <v>69</v>
      </c>
      <c r="B13" s="232">
        <v>17283</v>
      </c>
      <c r="C13" s="232">
        <f t="shared" si="0"/>
        <v>45163</v>
      </c>
      <c r="D13" s="232">
        <v>23440</v>
      </c>
      <c r="E13" s="232">
        <v>21723</v>
      </c>
      <c r="F13" s="232">
        <v>7681</v>
      </c>
      <c r="G13" s="232">
        <v>29805</v>
      </c>
      <c r="H13" s="233">
        <v>7677</v>
      </c>
      <c r="I13" s="17"/>
    </row>
    <row r="14" spans="1:9" s="12" customFormat="1" ht="20.25" customHeight="1">
      <c r="A14" s="171" t="s">
        <v>339</v>
      </c>
      <c r="B14" s="235">
        <v>21492</v>
      </c>
      <c r="C14" s="232">
        <f t="shared" si="0"/>
        <v>57999</v>
      </c>
      <c r="D14" s="235">
        <v>29970</v>
      </c>
      <c r="E14" s="235">
        <v>28029</v>
      </c>
      <c r="F14" s="235">
        <v>11315</v>
      </c>
      <c r="G14" s="235">
        <v>38918</v>
      </c>
      <c r="H14" s="236">
        <v>7766</v>
      </c>
      <c r="I14" s="237"/>
    </row>
    <row r="15" spans="1:9" ht="18" customHeight="1">
      <c r="A15" s="34" t="s">
        <v>64</v>
      </c>
      <c r="B15" s="232">
        <v>7381</v>
      </c>
      <c r="C15" s="232">
        <v>24474</v>
      </c>
      <c r="D15" s="232">
        <v>12069</v>
      </c>
      <c r="E15" s="232">
        <v>12405</v>
      </c>
      <c r="F15" s="232">
        <v>3451</v>
      </c>
      <c r="G15" s="232">
        <v>15369</v>
      </c>
      <c r="H15" s="233">
        <v>5654</v>
      </c>
      <c r="I15" s="17"/>
    </row>
    <row r="16" spans="1:9" ht="18" customHeight="1">
      <c r="A16" s="34" t="s">
        <v>67</v>
      </c>
      <c r="B16" s="232">
        <v>6993</v>
      </c>
      <c r="C16" s="232">
        <f>SUM(D16:E16)</f>
        <v>22911</v>
      </c>
      <c r="D16" s="232">
        <v>11437</v>
      </c>
      <c r="E16" s="232">
        <v>11474</v>
      </c>
      <c r="F16" s="232">
        <v>3320</v>
      </c>
      <c r="G16" s="232">
        <v>14413</v>
      </c>
      <c r="H16" s="233">
        <v>5178</v>
      </c>
      <c r="I16" s="17"/>
    </row>
    <row r="17" spans="1:9" ht="18" customHeight="1">
      <c r="A17" s="34" t="s">
        <v>75</v>
      </c>
      <c r="B17" s="232">
        <v>3774</v>
      </c>
      <c r="C17" s="232">
        <f>SUM(D17:E17)</f>
        <v>12646</v>
      </c>
      <c r="D17" s="232">
        <v>6209</v>
      </c>
      <c r="E17" s="232">
        <v>6437</v>
      </c>
      <c r="F17" s="232">
        <v>1628</v>
      </c>
      <c r="G17" s="232">
        <v>7818</v>
      </c>
      <c r="H17" s="233">
        <v>3200</v>
      </c>
      <c r="I17" s="17"/>
    </row>
    <row r="18" spans="1:9" ht="18" customHeight="1">
      <c r="A18" s="170" t="s">
        <v>68</v>
      </c>
      <c r="B18" s="238">
        <v>13142</v>
      </c>
      <c r="C18" s="239">
        <f>SUM(D18:E18)</f>
        <v>37652</v>
      </c>
      <c r="D18" s="238">
        <v>18885</v>
      </c>
      <c r="E18" s="238">
        <v>18767</v>
      </c>
      <c r="F18" s="238">
        <v>6263</v>
      </c>
      <c r="G18" s="238">
        <v>25035</v>
      </c>
      <c r="H18" s="240">
        <v>6354</v>
      </c>
      <c r="I18" s="17"/>
    </row>
    <row r="19" spans="1:8" ht="21" customHeight="1" thickBot="1">
      <c r="A19" s="241" t="s">
        <v>290</v>
      </c>
      <c r="B19" s="242">
        <f aca="true" t="shared" si="1" ref="B19:H19">SUM(B6:B18)</f>
        <v>604866</v>
      </c>
      <c r="C19" s="242">
        <f t="shared" si="1"/>
        <v>1579261</v>
      </c>
      <c r="D19" s="242">
        <f t="shared" si="1"/>
        <v>811230</v>
      </c>
      <c r="E19" s="242">
        <f t="shared" si="1"/>
        <v>768031</v>
      </c>
      <c r="F19" s="242">
        <f t="shared" si="1"/>
        <v>245558</v>
      </c>
      <c r="G19" s="242">
        <f t="shared" si="1"/>
        <v>1061097</v>
      </c>
      <c r="H19" s="243">
        <f t="shared" si="1"/>
        <v>272606</v>
      </c>
    </row>
  </sheetData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&amp;C-5-</oddFooter>
  </headerFooter>
  <colBreaks count="1" manualBreakCount="1">
    <brk id="8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12.3984375" style="7" customWidth="1"/>
    <col min="2" max="8" width="11.69921875" style="7" customWidth="1"/>
    <col min="9" max="16384" width="9.09765625" style="7" customWidth="1"/>
  </cols>
  <sheetData>
    <row r="2" spans="1:8" ht="18" customHeight="1" thickBot="1">
      <c r="A2" s="19" t="s">
        <v>291</v>
      </c>
      <c r="B2" s="151"/>
      <c r="C2" s="151"/>
      <c r="D2" s="151"/>
      <c r="E2" s="151"/>
      <c r="F2" s="151"/>
      <c r="G2" s="151"/>
      <c r="H2" s="152" t="s">
        <v>352</v>
      </c>
    </row>
    <row r="3" spans="1:8" s="19" customFormat="1" ht="18" customHeight="1">
      <c r="A3" s="153"/>
      <c r="B3" s="147" t="s">
        <v>334</v>
      </c>
      <c r="C3" s="147" t="s">
        <v>295</v>
      </c>
      <c r="D3" s="147" t="s">
        <v>292</v>
      </c>
      <c r="E3" s="147" t="s">
        <v>293</v>
      </c>
      <c r="F3" s="147" t="s">
        <v>296</v>
      </c>
      <c r="G3" s="147" t="s">
        <v>297</v>
      </c>
      <c r="H3" s="148" t="s">
        <v>294</v>
      </c>
    </row>
    <row r="4" spans="1:9" ht="18.75" customHeight="1">
      <c r="A4" s="154" t="s">
        <v>65</v>
      </c>
      <c r="B4" s="244">
        <v>10319</v>
      </c>
      <c r="C4" s="245">
        <v>4420</v>
      </c>
      <c r="D4" s="245">
        <v>1665</v>
      </c>
      <c r="E4" s="245">
        <v>1853</v>
      </c>
      <c r="F4" s="245">
        <v>1338</v>
      </c>
      <c r="G4" s="245">
        <v>154</v>
      </c>
      <c r="H4" s="246">
        <f aca="true" t="shared" si="0" ref="H4:H16">B4-SUM(C4:G4)</f>
        <v>889</v>
      </c>
      <c r="I4" s="247"/>
    </row>
    <row r="5" spans="1:9" ht="18.75" customHeight="1">
      <c r="A5" s="146" t="s">
        <v>71</v>
      </c>
      <c r="B5" s="248">
        <v>3229</v>
      </c>
      <c r="C5" s="249">
        <v>1991</v>
      </c>
      <c r="D5" s="249">
        <v>94</v>
      </c>
      <c r="E5" s="249">
        <v>348</v>
      </c>
      <c r="F5" s="249">
        <v>251</v>
      </c>
      <c r="G5" s="249">
        <v>124</v>
      </c>
      <c r="H5" s="250">
        <f t="shared" si="0"/>
        <v>421</v>
      </c>
      <c r="I5" s="247"/>
    </row>
    <row r="6" spans="1:9" ht="18.75" customHeight="1">
      <c r="A6" s="146" t="s">
        <v>72</v>
      </c>
      <c r="B6" s="251">
        <v>3996</v>
      </c>
      <c r="C6" s="249">
        <v>1113</v>
      </c>
      <c r="D6" s="249">
        <v>339</v>
      </c>
      <c r="E6" s="249">
        <v>971</v>
      </c>
      <c r="F6" s="249">
        <v>990</v>
      </c>
      <c r="G6" s="249">
        <v>79</v>
      </c>
      <c r="H6" s="250">
        <f t="shared" si="0"/>
        <v>504</v>
      </c>
      <c r="I6" s="247"/>
    </row>
    <row r="7" spans="1:9" ht="18.75" customHeight="1">
      <c r="A7" s="146" t="s">
        <v>124</v>
      </c>
      <c r="B7" s="248">
        <v>14799</v>
      </c>
      <c r="C7" s="249">
        <v>6663</v>
      </c>
      <c r="D7" s="249">
        <v>1469</v>
      </c>
      <c r="E7" s="249">
        <v>3031</v>
      </c>
      <c r="F7" s="249">
        <v>1212</v>
      </c>
      <c r="G7" s="249">
        <v>722</v>
      </c>
      <c r="H7" s="250">
        <f t="shared" si="0"/>
        <v>1702</v>
      </c>
      <c r="I7" s="247"/>
    </row>
    <row r="8" spans="1:9" ht="18.75" customHeight="1">
      <c r="A8" s="146" t="s">
        <v>63</v>
      </c>
      <c r="B8" s="248">
        <v>5719</v>
      </c>
      <c r="C8" s="249">
        <v>2387</v>
      </c>
      <c r="D8" s="249">
        <v>366</v>
      </c>
      <c r="E8" s="249">
        <v>1004</v>
      </c>
      <c r="F8" s="249">
        <v>1103</v>
      </c>
      <c r="G8" s="249">
        <v>127</v>
      </c>
      <c r="H8" s="250">
        <f t="shared" si="0"/>
        <v>732</v>
      </c>
      <c r="I8" s="247"/>
    </row>
    <row r="9" spans="1:9" ht="18.75" customHeight="1">
      <c r="A9" s="146" t="s">
        <v>74</v>
      </c>
      <c r="B9" s="248">
        <v>4618</v>
      </c>
      <c r="C9" s="249">
        <v>2377</v>
      </c>
      <c r="D9" s="249">
        <v>334</v>
      </c>
      <c r="E9" s="249">
        <v>565</v>
      </c>
      <c r="F9" s="249">
        <v>470</v>
      </c>
      <c r="G9" s="249">
        <v>370</v>
      </c>
      <c r="H9" s="250">
        <f t="shared" si="0"/>
        <v>502</v>
      </c>
      <c r="I9" s="247"/>
    </row>
    <row r="10" spans="1:9" ht="18.75" customHeight="1">
      <c r="A10" s="146" t="s">
        <v>70</v>
      </c>
      <c r="B10" s="248">
        <v>4136</v>
      </c>
      <c r="C10" s="249">
        <v>2847</v>
      </c>
      <c r="D10" s="249">
        <v>143</v>
      </c>
      <c r="E10" s="249">
        <v>321</v>
      </c>
      <c r="F10" s="249">
        <v>363</v>
      </c>
      <c r="G10" s="249">
        <v>177</v>
      </c>
      <c r="H10" s="250">
        <f t="shared" si="0"/>
        <v>285</v>
      </c>
      <c r="I10" s="247"/>
    </row>
    <row r="11" spans="1:9" ht="18.75" customHeight="1">
      <c r="A11" s="146" t="s">
        <v>69</v>
      </c>
      <c r="B11" s="248">
        <v>2242</v>
      </c>
      <c r="C11" s="249">
        <v>1478</v>
      </c>
      <c r="D11" s="249">
        <v>165</v>
      </c>
      <c r="E11" s="249">
        <v>183</v>
      </c>
      <c r="F11" s="249">
        <v>171</v>
      </c>
      <c r="G11" s="249">
        <v>57</v>
      </c>
      <c r="H11" s="250">
        <f>B11-SUM(C11:G11)</f>
        <v>188</v>
      </c>
      <c r="I11" s="247"/>
    </row>
    <row r="12" spans="1:9" s="151" customFormat="1" ht="18.75" customHeight="1">
      <c r="A12" s="150" t="s">
        <v>339</v>
      </c>
      <c r="B12" s="248">
        <v>1640</v>
      </c>
      <c r="C12" s="249">
        <v>684</v>
      </c>
      <c r="D12" s="252">
        <v>143</v>
      </c>
      <c r="E12" s="252">
        <v>373</v>
      </c>
      <c r="F12" s="252">
        <v>174</v>
      </c>
      <c r="G12" s="252">
        <v>43</v>
      </c>
      <c r="H12" s="250">
        <f>B12-SUM(C12:G12)</f>
        <v>223</v>
      </c>
      <c r="I12" s="253"/>
    </row>
    <row r="13" spans="1:9" ht="18.75" customHeight="1">
      <c r="A13" s="146" t="s">
        <v>64</v>
      </c>
      <c r="B13" s="248">
        <v>459</v>
      </c>
      <c r="C13" s="249">
        <v>117</v>
      </c>
      <c r="D13" s="249">
        <v>24</v>
      </c>
      <c r="E13" s="249">
        <v>113</v>
      </c>
      <c r="F13" s="249">
        <v>40</v>
      </c>
      <c r="G13" s="249">
        <v>32</v>
      </c>
      <c r="H13" s="250">
        <v>133</v>
      </c>
      <c r="I13" s="247"/>
    </row>
    <row r="14" spans="1:9" ht="18.75" customHeight="1">
      <c r="A14" s="146" t="s">
        <v>67</v>
      </c>
      <c r="B14" s="248">
        <v>262</v>
      </c>
      <c r="C14" s="249">
        <v>60</v>
      </c>
      <c r="D14" s="249">
        <v>12</v>
      </c>
      <c r="E14" s="249">
        <v>83</v>
      </c>
      <c r="F14" s="249">
        <v>51</v>
      </c>
      <c r="G14" s="249">
        <v>11</v>
      </c>
      <c r="H14" s="250">
        <f>B14-SUM(C14:G14)</f>
        <v>45</v>
      </c>
      <c r="I14" s="247"/>
    </row>
    <row r="15" spans="1:9" ht="18.75" customHeight="1">
      <c r="A15" s="146" t="s">
        <v>75</v>
      </c>
      <c r="B15" s="248">
        <v>90</v>
      </c>
      <c r="C15" s="249">
        <v>3</v>
      </c>
      <c r="D15" s="249">
        <v>8</v>
      </c>
      <c r="E15" s="249">
        <v>26</v>
      </c>
      <c r="F15" s="249">
        <v>36</v>
      </c>
      <c r="G15" s="249">
        <v>1</v>
      </c>
      <c r="H15" s="250">
        <f t="shared" si="0"/>
        <v>16</v>
      </c>
      <c r="I15" s="247"/>
    </row>
    <row r="16" spans="1:9" ht="18.75" customHeight="1">
      <c r="A16" s="146" t="s">
        <v>68</v>
      </c>
      <c r="B16" s="248">
        <v>923</v>
      </c>
      <c r="C16" s="249">
        <v>314</v>
      </c>
      <c r="D16" s="252">
        <v>37</v>
      </c>
      <c r="E16" s="252">
        <v>275</v>
      </c>
      <c r="F16" s="252">
        <v>132</v>
      </c>
      <c r="G16" s="252">
        <v>13</v>
      </c>
      <c r="H16" s="250">
        <f t="shared" si="0"/>
        <v>152</v>
      </c>
      <c r="I16" s="247"/>
    </row>
    <row r="17" spans="1:8" s="256" customFormat="1" ht="18.75" customHeight="1" thickBot="1">
      <c r="A17" s="254" t="s">
        <v>290</v>
      </c>
      <c r="B17" s="255">
        <f aca="true" t="shared" si="1" ref="B17:H17">SUM(B4:B16)</f>
        <v>52432</v>
      </c>
      <c r="C17" s="255">
        <f t="shared" si="1"/>
        <v>24454</v>
      </c>
      <c r="D17" s="255">
        <f t="shared" si="1"/>
        <v>4799</v>
      </c>
      <c r="E17" s="255">
        <f t="shared" si="1"/>
        <v>9146</v>
      </c>
      <c r="F17" s="255">
        <f t="shared" si="1"/>
        <v>6331</v>
      </c>
      <c r="G17" s="255">
        <f t="shared" si="1"/>
        <v>1910</v>
      </c>
      <c r="H17" s="255">
        <f t="shared" si="1"/>
        <v>5792</v>
      </c>
    </row>
  </sheetData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7.69921875" style="9" customWidth="1"/>
    <col min="2" max="7" width="9.09765625" style="9" customWidth="1"/>
    <col min="8" max="8" width="10.09765625" style="9" customWidth="1"/>
    <col min="9" max="16384" width="9.09765625" style="9" customWidth="1"/>
  </cols>
  <sheetData>
    <row r="1" spans="1:10" ht="18" customHeight="1" thickBot="1">
      <c r="A1" s="10" t="s">
        <v>298</v>
      </c>
      <c r="B1" s="109"/>
      <c r="C1" s="109"/>
      <c r="D1" s="109"/>
      <c r="E1" s="109"/>
      <c r="F1" s="109"/>
      <c r="G1" s="109"/>
      <c r="H1" s="109"/>
      <c r="I1" s="109"/>
      <c r="J1" s="137" t="s">
        <v>302</v>
      </c>
    </row>
    <row r="2" spans="1:10" s="10" customFormat="1" ht="20.25" customHeight="1">
      <c r="A2" s="397"/>
      <c r="B2" s="399" t="s">
        <v>213</v>
      </c>
      <c r="C2" s="399" t="s">
        <v>214</v>
      </c>
      <c r="D2" s="399"/>
      <c r="E2" s="399"/>
      <c r="F2" s="399" t="s">
        <v>215</v>
      </c>
      <c r="G2" s="399"/>
      <c r="H2" s="399"/>
      <c r="I2" s="389"/>
      <c r="J2" s="389" t="s">
        <v>216</v>
      </c>
    </row>
    <row r="3" spans="1:10" s="10" customFormat="1" ht="30" customHeight="1">
      <c r="A3" s="398"/>
      <c r="B3" s="388"/>
      <c r="C3" s="110" t="s">
        <v>217</v>
      </c>
      <c r="D3" s="110" t="s">
        <v>218</v>
      </c>
      <c r="E3" s="111" t="s">
        <v>219</v>
      </c>
      <c r="F3" s="110" t="s">
        <v>220</v>
      </c>
      <c r="G3" s="110" t="s">
        <v>221</v>
      </c>
      <c r="H3" s="111" t="s">
        <v>337</v>
      </c>
      <c r="I3" s="112" t="s">
        <v>219</v>
      </c>
      <c r="J3" s="390"/>
    </row>
    <row r="4" spans="1:12" ht="18" customHeight="1">
      <c r="A4" s="394" t="s">
        <v>104</v>
      </c>
      <c r="B4" s="33" t="s">
        <v>147</v>
      </c>
      <c r="C4" s="36">
        <v>3873</v>
      </c>
      <c r="D4" s="36">
        <v>2026</v>
      </c>
      <c r="E4" s="36">
        <f>C4-D4</f>
        <v>1847</v>
      </c>
      <c r="F4" s="36">
        <v>14998</v>
      </c>
      <c r="G4" s="36">
        <v>13474</v>
      </c>
      <c r="H4" s="37">
        <v>-7</v>
      </c>
      <c r="I4" s="38">
        <f>F4-G4+H4</f>
        <v>1517</v>
      </c>
      <c r="J4" s="38">
        <f aca="true" t="shared" si="0" ref="J4:J12">E4+I4</f>
        <v>3364</v>
      </c>
      <c r="L4" s="11"/>
    </row>
    <row r="5" spans="1:10" ht="18" customHeight="1">
      <c r="A5" s="392"/>
      <c r="B5" s="33" t="s">
        <v>148</v>
      </c>
      <c r="C5" s="36">
        <v>3736</v>
      </c>
      <c r="D5" s="36">
        <v>2459</v>
      </c>
      <c r="E5" s="36">
        <f>C5-D5</f>
        <v>1277</v>
      </c>
      <c r="F5" s="36">
        <v>17840</v>
      </c>
      <c r="G5" s="36">
        <v>16116</v>
      </c>
      <c r="H5" s="36">
        <v>145</v>
      </c>
      <c r="I5" s="38">
        <f>F5-G5+H5</f>
        <v>1869</v>
      </c>
      <c r="J5" s="38">
        <f t="shared" si="0"/>
        <v>3146</v>
      </c>
    </row>
    <row r="6" spans="1:10" ht="18" customHeight="1">
      <c r="A6" s="393"/>
      <c r="B6" s="381" t="s">
        <v>353</v>
      </c>
      <c r="C6" s="382">
        <v>3954</v>
      </c>
      <c r="D6" s="382">
        <v>2715</v>
      </c>
      <c r="E6" s="382">
        <f>C6-D6</f>
        <v>1239</v>
      </c>
      <c r="F6" s="382">
        <v>13114</v>
      </c>
      <c r="G6" s="382">
        <v>14426</v>
      </c>
      <c r="H6" s="382">
        <v>-63</v>
      </c>
      <c r="I6" s="383">
        <f>F6-G6+H6</f>
        <v>-1375</v>
      </c>
      <c r="J6" s="383">
        <f t="shared" si="0"/>
        <v>-136</v>
      </c>
    </row>
    <row r="7" spans="1:10" ht="18" customHeight="1">
      <c r="A7" s="394" t="s">
        <v>144</v>
      </c>
      <c r="B7" s="33" t="s">
        <v>147</v>
      </c>
      <c r="C7" s="36">
        <v>773</v>
      </c>
      <c r="D7" s="36">
        <v>481</v>
      </c>
      <c r="E7" s="36">
        <f>C7-D7</f>
        <v>292</v>
      </c>
      <c r="F7" s="36">
        <v>2426</v>
      </c>
      <c r="G7" s="36">
        <v>2502</v>
      </c>
      <c r="H7" s="36">
        <v>3</v>
      </c>
      <c r="I7" s="38">
        <f aca="true" t="shared" si="1" ref="I7:I14">F7-G7+H7</f>
        <v>-73</v>
      </c>
      <c r="J7" s="38">
        <f t="shared" si="0"/>
        <v>219</v>
      </c>
    </row>
    <row r="8" spans="1:10" ht="18" customHeight="1">
      <c r="A8" s="392"/>
      <c r="B8" s="33" t="s">
        <v>148</v>
      </c>
      <c r="C8" s="39">
        <v>706</v>
      </c>
      <c r="D8" s="39">
        <v>543</v>
      </c>
      <c r="E8" s="39">
        <v>163</v>
      </c>
      <c r="F8" s="39">
        <v>3470</v>
      </c>
      <c r="G8" s="39">
        <v>2891</v>
      </c>
      <c r="H8" s="39">
        <v>-8</v>
      </c>
      <c r="I8" s="41">
        <f t="shared" si="1"/>
        <v>571</v>
      </c>
      <c r="J8" s="41">
        <f t="shared" si="0"/>
        <v>734</v>
      </c>
    </row>
    <row r="9" spans="1:10" ht="18" customHeight="1">
      <c r="A9" s="393"/>
      <c r="B9" s="381" t="s">
        <v>353</v>
      </c>
      <c r="C9" s="382">
        <v>733</v>
      </c>
      <c r="D9" s="382">
        <v>608</v>
      </c>
      <c r="E9" s="382">
        <f>C9-D9</f>
        <v>125</v>
      </c>
      <c r="F9" s="382">
        <v>2440</v>
      </c>
      <c r="G9" s="382">
        <v>2789</v>
      </c>
      <c r="H9" s="382">
        <v>-5</v>
      </c>
      <c r="I9" s="383">
        <f>F9-G9+H9</f>
        <v>-354</v>
      </c>
      <c r="J9" s="383">
        <f>E9+I9</f>
        <v>-229</v>
      </c>
    </row>
    <row r="10" spans="1:10" ht="18" customHeight="1">
      <c r="A10" s="394" t="s">
        <v>102</v>
      </c>
      <c r="B10" s="33" t="s">
        <v>147</v>
      </c>
      <c r="C10" s="36">
        <v>1833</v>
      </c>
      <c r="D10" s="36">
        <v>649</v>
      </c>
      <c r="E10" s="36">
        <f>C10-D10</f>
        <v>1184</v>
      </c>
      <c r="F10" s="36">
        <v>7363</v>
      </c>
      <c r="G10" s="36">
        <v>7713</v>
      </c>
      <c r="H10" s="36">
        <v>39</v>
      </c>
      <c r="I10" s="38">
        <f>F10-G10+H10</f>
        <v>-311</v>
      </c>
      <c r="J10" s="38">
        <f>E10+I10</f>
        <v>873</v>
      </c>
    </row>
    <row r="11" spans="1:10" ht="18" customHeight="1">
      <c r="A11" s="395"/>
      <c r="B11" s="33" t="s">
        <v>148</v>
      </c>
      <c r="C11" s="36">
        <v>1722</v>
      </c>
      <c r="D11" s="36">
        <v>786</v>
      </c>
      <c r="E11" s="36">
        <f aca="true" t="shared" si="2" ref="E11:E18">C11-D11</f>
        <v>936</v>
      </c>
      <c r="F11" s="36">
        <v>9918</v>
      </c>
      <c r="G11" s="36">
        <v>9149</v>
      </c>
      <c r="H11" s="36">
        <v>40</v>
      </c>
      <c r="I11" s="38">
        <f t="shared" si="1"/>
        <v>809</v>
      </c>
      <c r="J11" s="38">
        <f t="shared" si="0"/>
        <v>1745</v>
      </c>
    </row>
    <row r="12" spans="1:10" ht="18" customHeight="1">
      <c r="A12" s="396"/>
      <c r="B12" s="381" t="s">
        <v>353</v>
      </c>
      <c r="C12" s="384">
        <v>1790</v>
      </c>
      <c r="D12" s="382">
        <v>905</v>
      </c>
      <c r="E12" s="382">
        <f t="shared" si="2"/>
        <v>885</v>
      </c>
      <c r="F12" s="382">
        <v>7707</v>
      </c>
      <c r="G12" s="382">
        <v>8613</v>
      </c>
      <c r="H12" s="382">
        <v>35</v>
      </c>
      <c r="I12" s="383">
        <f>F12-G12+H12</f>
        <v>-871</v>
      </c>
      <c r="J12" s="383">
        <f t="shared" si="0"/>
        <v>14</v>
      </c>
    </row>
    <row r="13" spans="1:10" ht="18" customHeight="1">
      <c r="A13" s="394" t="s">
        <v>123</v>
      </c>
      <c r="B13" s="33" t="s">
        <v>147</v>
      </c>
      <c r="C13" s="36">
        <v>4390</v>
      </c>
      <c r="D13" s="36">
        <v>1672</v>
      </c>
      <c r="E13" s="36">
        <f>C13-D13</f>
        <v>2718</v>
      </c>
      <c r="F13" s="36">
        <v>13803</v>
      </c>
      <c r="G13" s="36">
        <v>14939</v>
      </c>
      <c r="H13" s="36">
        <v>-89</v>
      </c>
      <c r="I13" s="38">
        <f>F13-G13+H13</f>
        <v>-1225</v>
      </c>
      <c r="J13" s="38">
        <f aca="true" t="shared" si="3" ref="J13:J18">E13+I13</f>
        <v>1493</v>
      </c>
    </row>
    <row r="14" spans="1:10" ht="18" customHeight="1">
      <c r="A14" s="395"/>
      <c r="B14" s="33" t="s">
        <v>148</v>
      </c>
      <c r="C14" s="36">
        <v>4390</v>
      </c>
      <c r="D14" s="36">
        <v>1672</v>
      </c>
      <c r="E14" s="36">
        <f t="shared" si="2"/>
        <v>2718</v>
      </c>
      <c r="F14" s="36">
        <v>13803</v>
      </c>
      <c r="G14" s="36">
        <v>14939</v>
      </c>
      <c r="H14" s="36">
        <v>-89</v>
      </c>
      <c r="I14" s="38">
        <f t="shared" si="1"/>
        <v>-1225</v>
      </c>
      <c r="J14" s="38">
        <f t="shared" si="3"/>
        <v>1493</v>
      </c>
    </row>
    <row r="15" spans="1:10" ht="18" customHeight="1">
      <c r="A15" s="396"/>
      <c r="B15" s="381" t="s">
        <v>353</v>
      </c>
      <c r="C15" s="382">
        <v>4411</v>
      </c>
      <c r="D15" s="382">
        <v>2644</v>
      </c>
      <c r="E15" s="382">
        <f t="shared" si="2"/>
        <v>1767</v>
      </c>
      <c r="F15" s="382">
        <v>14880</v>
      </c>
      <c r="G15" s="382">
        <v>16809</v>
      </c>
      <c r="H15" s="382">
        <v>-89</v>
      </c>
      <c r="I15" s="383">
        <f>F15-G15+H15</f>
        <v>-2018</v>
      </c>
      <c r="J15" s="383">
        <f t="shared" si="3"/>
        <v>-251</v>
      </c>
    </row>
    <row r="16" spans="1:10" ht="18" customHeight="1">
      <c r="A16" s="394" t="s">
        <v>152</v>
      </c>
      <c r="B16" s="33" t="s">
        <v>147</v>
      </c>
      <c r="C16" s="36">
        <v>2128</v>
      </c>
      <c r="D16" s="36">
        <v>902</v>
      </c>
      <c r="E16" s="36">
        <f>C16-D16</f>
        <v>1226</v>
      </c>
      <c r="F16" s="36">
        <v>8087</v>
      </c>
      <c r="G16" s="36">
        <v>7227</v>
      </c>
      <c r="H16" s="36">
        <v>-31</v>
      </c>
      <c r="I16" s="38">
        <f>F16-G16+H16</f>
        <v>829</v>
      </c>
      <c r="J16" s="38">
        <f t="shared" si="3"/>
        <v>2055</v>
      </c>
    </row>
    <row r="17" spans="1:10" ht="18" customHeight="1">
      <c r="A17" s="395"/>
      <c r="B17" s="33" t="s">
        <v>148</v>
      </c>
      <c r="C17" s="36">
        <v>2016</v>
      </c>
      <c r="D17" s="36">
        <v>964</v>
      </c>
      <c r="E17" s="36">
        <f t="shared" si="2"/>
        <v>1052</v>
      </c>
      <c r="F17" s="36">
        <v>9920</v>
      </c>
      <c r="G17" s="36">
        <v>8111</v>
      </c>
      <c r="H17" s="36">
        <v>18</v>
      </c>
      <c r="I17" s="38">
        <f>F17-G17+H17</f>
        <v>1827</v>
      </c>
      <c r="J17" s="38">
        <f t="shared" si="3"/>
        <v>2879</v>
      </c>
    </row>
    <row r="18" spans="1:10" ht="18" customHeight="1">
      <c r="A18" s="396"/>
      <c r="B18" s="381" t="s">
        <v>353</v>
      </c>
      <c r="C18" s="382">
        <v>2073</v>
      </c>
      <c r="D18" s="382">
        <v>1102</v>
      </c>
      <c r="E18" s="382">
        <f t="shared" si="2"/>
        <v>971</v>
      </c>
      <c r="F18" s="382">
        <v>8397</v>
      </c>
      <c r="G18" s="382">
        <v>8402</v>
      </c>
      <c r="H18" s="382">
        <v>-17</v>
      </c>
      <c r="I18" s="383">
        <f>F18-G18+H18</f>
        <v>-22</v>
      </c>
      <c r="J18" s="383">
        <f t="shared" si="3"/>
        <v>949</v>
      </c>
    </row>
    <row r="19" spans="1:10" ht="18" customHeight="1">
      <c r="A19" s="392" t="s">
        <v>105</v>
      </c>
      <c r="B19" s="33" t="s">
        <v>147</v>
      </c>
      <c r="C19" s="36">
        <v>1099</v>
      </c>
      <c r="D19" s="36">
        <v>683</v>
      </c>
      <c r="E19" s="36">
        <f aca="true" t="shared" si="4" ref="E19:E24">C19-D19</f>
        <v>416</v>
      </c>
      <c r="F19" s="36">
        <v>2709</v>
      </c>
      <c r="G19" s="36">
        <v>2785</v>
      </c>
      <c r="H19" s="36" t="s">
        <v>163</v>
      </c>
      <c r="I19" s="36">
        <v>-76</v>
      </c>
      <c r="J19" s="38">
        <f aca="true" t="shared" si="5" ref="J19:J24">E19+I19</f>
        <v>340</v>
      </c>
    </row>
    <row r="20" spans="1:10" ht="18" customHeight="1">
      <c r="A20" s="392"/>
      <c r="B20" s="33" t="s">
        <v>148</v>
      </c>
      <c r="C20" s="36">
        <v>1023</v>
      </c>
      <c r="D20" s="36">
        <v>828</v>
      </c>
      <c r="E20" s="36">
        <f t="shared" si="4"/>
        <v>195</v>
      </c>
      <c r="F20" s="36">
        <v>4877</v>
      </c>
      <c r="G20" s="36">
        <v>4402</v>
      </c>
      <c r="H20" s="37">
        <v>18</v>
      </c>
      <c r="I20" s="36">
        <f aca="true" t="shared" si="6" ref="I20:I37">F20-G20+H20</f>
        <v>493</v>
      </c>
      <c r="J20" s="38">
        <f t="shared" si="5"/>
        <v>688</v>
      </c>
    </row>
    <row r="21" spans="1:10" ht="18" customHeight="1">
      <c r="A21" s="393"/>
      <c r="B21" s="381" t="s">
        <v>353</v>
      </c>
      <c r="C21" s="382">
        <v>1084</v>
      </c>
      <c r="D21" s="382">
        <v>880</v>
      </c>
      <c r="E21" s="382">
        <f t="shared" si="4"/>
        <v>204</v>
      </c>
      <c r="F21" s="382">
        <v>4344</v>
      </c>
      <c r="G21" s="382">
        <v>4203</v>
      </c>
      <c r="H21" s="382">
        <v>38</v>
      </c>
      <c r="I21" s="383">
        <f t="shared" si="6"/>
        <v>179</v>
      </c>
      <c r="J21" s="383">
        <f t="shared" si="5"/>
        <v>383</v>
      </c>
    </row>
    <row r="22" spans="1:10" ht="18" customHeight="1">
      <c r="A22" s="394" t="s">
        <v>108</v>
      </c>
      <c r="B22" s="33" t="s">
        <v>147</v>
      </c>
      <c r="C22" s="36">
        <v>888</v>
      </c>
      <c r="D22" s="36">
        <v>341</v>
      </c>
      <c r="E22" s="36">
        <f t="shared" si="4"/>
        <v>547</v>
      </c>
      <c r="F22" s="36">
        <v>4073</v>
      </c>
      <c r="G22" s="36">
        <v>3786</v>
      </c>
      <c r="H22" s="37">
        <v>-8</v>
      </c>
      <c r="I22" s="36">
        <f t="shared" si="6"/>
        <v>279</v>
      </c>
      <c r="J22" s="38">
        <f t="shared" si="5"/>
        <v>826</v>
      </c>
    </row>
    <row r="23" spans="1:10" ht="18" customHeight="1">
      <c r="A23" s="392"/>
      <c r="B23" s="33" t="s">
        <v>148</v>
      </c>
      <c r="C23" s="36">
        <v>721</v>
      </c>
      <c r="D23" s="36">
        <v>363</v>
      </c>
      <c r="E23" s="36">
        <f t="shared" si="4"/>
        <v>358</v>
      </c>
      <c r="F23" s="36">
        <v>5526</v>
      </c>
      <c r="G23" s="36">
        <v>4934</v>
      </c>
      <c r="H23" s="36">
        <v>-11</v>
      </c>
      <c r="I23" s="36">
        <f t="shared" si="6"/>
        <v>581</v>
      </c>
      <c r="J23" s="38">
        <f t="shared" si="5"/>
        <v>939</v>
      </c>
    </row>
    <row r="24" spans="1:10" ht="18" customHeight="1">
      <c r="A24" s="393"/>
      <c r="B24" s="381" t="s">
        <v>353</v>
      </c>
      <c r="C24" s="382">
        <v>747</v>
      </c>
      <c r="D24" s="382">
        <v>439</v>
      </c>
      <c r="E24" s="382">
        <f t="shared" si="4"/>
        <v>308</v>
      </c>
      <c r="F24" s="382">
        <v>3530</v>
      </c>
      <c r="G24" s="382">
        <v>3684</v>
      </c>
      <c r="H24" s="382">
        <v>5</v>
      </c>
      <c r="I24" s="383">
        <f t="shared" si="6"/>
        <v>-149</v>
      </c>
      <c r="J24" s="383">
        <f t="shared" si="5"/>
        <v>159</v>
      </c>
    </row>
    <row r="25" spans="1:10" ht="18" customHeight="1">
      <c r="A25" s="394" t="s">
        <v>99</v>
      </c>
      <c r="B25" s="33" t="s">
        <v>147</v>
      </c>
      <c r="C25" s="36">
        <v>455</v>
      </c>
      <c r="D25" s="36">
        <v>257</v>
      </c>
      <c r="E25" s="36">
        <f aca="true" t="shared" si="7" ref="E25:E36">C25-D25</f>
        <v>198</v>
      </c>
      <c r="F25" s="36">
        <v>2058</v>
      </c>
      <c r="G25" s="36">
        <v>1742</v>
      </c>
      <c r="H25" s="36">
        <v>-6</v>
      </c>
      <c r="I25" s="36">
        <f t="shared" si="6"/>
        <v>310</v>
      </c>
      <c r="J25" s="38">
        <f aca="true" t="shared" si="8" ref="J25:J36">E25+I25</f>
        <v>508</v>
      </c>
    </row>
    <row r="26" spans="1:10" ht="18" customHeight="1">
      <c r="A26" s="392"/>
      <c r="B26" s="33" t="s">
        <v>148</v>
      </c>
      <c r="C26" s="36">
        <v>461</v>
      </c>
      <c r="D26" s="36">
        <v>289</v>
      </c>
      <c r="E26" s="36">
        <f t="shared" si="7"/>
        <v>172</v>
      </c>
      <c r="F26" s="36">
        <v>2953</v>
      </c>
      <c r="G26" s="36">
        <v>1966</v>
      </c>
      <c r="H26" s="36">
        <v>3</v>
      </c>
      <c r="I26" s="36">
        <f t="shared" si="6"/>
        <v>990</v>
      </c>
      <c r="J26" s="38">
        <f t="shared" si="8"/>
        <v>1162</v>
      </c>
    </row>
    <row r="27" spans="1:10" ht="18" customHeight="1">
      <c r="A27" s="393"/>
      <c r="B27" s="381" t="s">
        <v>353</v>
      </c>
      <c r="C27" s="382">
        <v>477</v>
      </c>
      <c r="D27" s="382">
        <v>309</v>
      </c>
      <c r="E27" s="382">
        <f t="shared" si="7"/>
        <v>168</v>
      </c>
      <c r="F27" s="382">
        <v>2301</v>
      </c>
      <c r="G27" s="382">
        <v>2129</v>
      </c>
      <c r="H27" s="382">
        <v>-41</v>
      </c>
      <c r="I27" s="383">
        <f t="shared" si="6"/>
        <v>131</v>
      </c>
      <c r="J27" s="383">
        <f t="shared" si="8"/>
        <v>299</v>
      </c>
    </row>
    <row r="28" spans="1:10" ht="18" customHeight="1">
      <c r="A28" s="394" t="s">
        <v>339</v>
      </c>
      <c r="B28" s="33" t="s">
        <v>147</v>
      </c>
      <c r="C28" s="163">
        <v>688</v>
      </c>
      <c r="D28" s="163">
        <v>230</v>
      </c>
      <c r="E28" s="163">
        <f>C28-D28</f>
        <v>458</v>
      </c>
      <c r="F28" s="163">
        <v>3271</v>
      </c>
      <c r="G28" s="163">
        <v>2284</v>
      </c>
      <c r="H28" s="163">
        <v>46</v>
      </c>
      <c r="I28" s="163">
        <f>F28-G28+H28</f>
        <v>1033</v>
      </c>
      <c r="J28" s="164">
        <f>E28+I28</f>
        <v>1491</v>
      </c>
    </row>
    <row r="29" spans="1:10" ht="18" customHeight="1">
      <c r="A29" s="392"/>
      <c r="B29" s="33" t="s">
        <v>148</v>
      </c>
      <c r="C29" s="39">
        <v>711</v>
      </c>
      <c r="D29" s="39">
        <v>225</v>
      </c>
      <c r="E29" s="39">
        <f>C29-D29</f>
        <v>486</v>
      </c>
      <c r="F29" s="39">
        <v>3339</v>
      </c>
      <c r="G29" s="39">
        <v>3028</v>
      </c>
      <c r="H29" s="40">
        <v>3</v>
      </c>
      <c r="I29" s="39">
        <f>F29-G29+H29</f>
        <v>314</v>
      </c>
      <c r="J29" s="41">
        <f>E29+I29</f>
        <v>800</v>
      </c>
    </row>
    <row r="30" spans="1:10" s="12" customFormat="1" ht="18" customHeight="1">
      <c r="A30" s="393"/>
      <c r="B30" s="381" t="s">
        <v>353</v>
      </c>
      <c r="C30" s="382">
        <v>655</v>
      </c>
      <c r="D30" s="382">
        <v>272</v>
      </c>
      <c r="E30" s="382">
        <f>C30-D30</f>
        <v>383</v>
      </c>
      <c r="F30" s="382">
        <v>3270</v>
      </c>
      <c r="G30" s="382">
        <v>3291</v>
      </c>
      <c r="H30" s="382">
        <v>18</v>
      </c>
      <c r="I30" s="383">
        <f>F30-G30+H30</f>
        <v>-3</v>
      </c>
      <c r="J30" s="383">
        <f>E30+I30</f>
        <v>380</v>
      </c>
    </row>
    <row r="31" spans="1:10" ht="18" customHeight="1">
      <c r="A31" s="392" t="s">
        <v>103</v>
      </c>
      <c r="B31" s="33" t="s">
        <v>147</v>
      </c>
      <c r="C31" s="36">
        <v>194</v>
      </c>
      <c r="D31" s="36">
        <v>221</v>
      </c>
      <c r="E31" s="36">
        <f t="shared" si="7"/>
        <v>-27</v>
      </c>
      <c r="F31" s="36">
        <v>503</v>
      </c>
      <c r="G31" s="36">
        <v>544</v>
      </c>
      <c r="H31" s="36">
        <v>-4</v>
      </c>
      <c r="I31" s="36">
        <f t="shared" si="6"/>
        <v>-45</v>
      </c>
      <c r="J31" s="38">
        <f t="shared" si="8"/>
        <v>-72</v>
      </c>
    </row>
    <row r="32" spans="1:10" ht="18" customHeight="1">
      <c r="A32" s="392"/>
      <c r="B32" s="33" t="s">
        <v>148</v>
      </c>
      <c r="C32" s="36">
        <v>160</v>
      </c>
      <c r="D32" s="36">
        <v>238</v>
      </c>
      <c r="E32" s="36">
        <f t="shared" si="7"/>
        <v>-78</v>
      </c>
      <c r="F32" s="36">
        <v>482</v>
      </c>
      <c r="G32" s="36">
        <v>558</v>
      </c>
      <c r="H32" s="36">
        <v>6</v>
      </c>
      <c r="I32" s="36">
        <f t="shared" si="6"/>
        <v>-70</v>
      </c>
      <c r="J32" s="38">
        <f t="shared" si="8"/>
        <v>-148</v>
      </c>
    </row>
    <row r="33" spans="1:10" ht="18" customHeight="1">
      <c r="A33" s="393"/>
      <c r="B33" s="381" t="s">
        <v>353</v>
      </c>
      <c r="C33" s="382">
        <v>170</v>
      </c>
      <c r="D33" s="382">
        <v>261</v>
      </c>
      <c r="E33" s="382">
        <f t="shared" si="7"/>
        <v>-91</v>
      </c>
      <c r="F33" s="382">
        <v>643</v>
      </c>
      <c r="G33" s="382">
        <v>694</v>
      </c>
      <c r="H33" s="382" t="s">
        <v>366</v>
      </c>
      <c r="I33" s="383" t="s">
        <v>367</v>
      </c>
      <c r="J33" s="383" t="s">
        <v>368</v>
      </c>
    </row>
    <row r="34" spans="1:10" ht="18" customHeight="1">
      <c r="A34" s="394" t="s">
        <v>109</v>
      </c>
      <c r="B34" s="33" t="s">
        <v>147</v>
      </c>
      <c r="C34" s="36">
        <v>182</v>
      </c>
      <c r="D34" s="36">
        <v>168</v>
      </c>
      <c r="E34" s="36">
        <f t="shared" si="7"/>
        <v>14</v>
      </c>
      <c r="F34" s="36">
        <v>546</v>
      </c>
      <c r="G34" s="36">
        <v>488</v>
      </c>
      <c r="H34" s="36">
        <v>1</v>
      </c>
      <c r="I34" s="36">
        <f t="shared" si="6"/>
        <v>59</v>
      </c>
      <c r="J34" s="38">
        <f t="shared" si="8"/>
        <v>73</v>
      </c>
    </row>
    <row r="35" spans="1:10" ht="18" customHeight="1">
      <c r="A35" s="392"/>
      <c r="B35" s="33" t="s">
        <v>148</v>
      </c>
      <c r="C35" s="36">
        <v>217</v>
      </c>
      <c r="D35" s="36">
        <v>196</v>
      </c>
      <c r="E35" s="36">
        <f t="shared" si="7"/>
        <v>21</v>
      </c>
      <c r="F35" s="36">
        <v>726</v>
      </c>
      <c r="G35" s="36">
        <v>616</v>
      </c>
      <c r="H35" s="37">
        <v>3</v>
      </c>
      <c r="I35" s="36">
        <f t="shared" si="6"/>
        <v>113</v>
      </c>
      <c r="J35" s="38">
        <f t="shared" si="8"/>
        <v>134</v>
      </c>
    </row>
    <row r="36" spans="1:10" ht="18" customHeight="1">
      <c r="A36" s="393"/>
      <c r="B36" s="381" t="s">
        <v>353</v>
      </c>
      <c r="C36" s="382">
        <v>193</v>
      </c>
      <c r="D36" s="382">
        <v>211</v>
      </c>
      <c r="E36" s="382">
        <f t="shared" si="7"/>
        <v>-18</v>
      </c>
      <c r="F36" s="382">
        <v>644</v>
      </c>
      <c r="G36" s="382">
        <v>591</v>
      </c>
      <c r="H36" s="382">
        <v>-1</v>
      </c>
      <c r="I36" s="383">
        <f t="shared" si="6"/>
        <v>52</v>
      </c>
      <c r="J36" s="383">
        <f t="shared" si="8"/>
        <v>34</v>
      </c>
    </row>
    <row r="37" spans="1:10" ht="18" customHeight="1">
      <c r="A37" s="394" t="s">
        <v>100</v>
      </c>
      <c r="B37" s="33" t="s">
        <v>147</v>
      </c>
      <c r="C37" s="36">
        <v>111</v>
      </c>
      <c r="D37" s="36">
        <v>108</v>
      </c>
      <c r="E37" s="36">
        <f aca="true" t="shared" si="9" ref="E37:E42">C37-D37</f>
        <v>3</v>
      </c>
      <c r="F37" s="36">
        <v>305</v>
      </c>
      <c r="G37" s="36">
        <v>349</v>
      </c>
      <c r="H37" s="36">
        <v>-1</v>
      </c>
      <c r="I37" s="36">
        <f t="shared" si="6"/>
        <v>-45</v>
      </c>
      <c r="J37" s="38">
        <f aca="true" t="shared" si="10" ref="J37:J42">E37+I37</f>
        <v>-42</v>
      </c>
    </row>
    <row r="38" spans="1:10" ht="18" customHeight="1">
      <c r="A38" s="392"/>
      <c r="B38" s="33" t="s">
        <v>148</v>
      </c>
      <c r="C38" s="36">
        <v>100</v>
      </c>
      <c r="D38" s="36">
        <v>131</v>
      </c>
      <c r="E38" s="36">
        <f t="shared" si="9"/>
        <v>-31</v>
      </c>
      <c r="F38" s="36">
        <v>343</v>
      </c>
      <c r="G38" s="36">
        <v>375</v>
      </c>
      <c r="H38" s="36" t="s">
        <v>95</v>
      </c>
      <c r="I38" s="36">
        <v>-32</v>
      </c>
      <c r="J38" s="38">
        <f t="shared" si="10"/>
        <v>-63</v>
      </c>
    </row>
    <row r="39" spans="1:10" ht="18" customHeight="1">
      <c r="A39" s="393"/>
      <c r="B39" s="381" t="s">
        <v>353</v>
      </c>
      <c r="C39" s="382">
        <v>70</v>
      </c>
      <c r="D39" s="382">
        <v>146</v>
      </c>
      <c r="E39" s="382">
        <f t="shared" si="9"/>
        <v>-76</v>
      </c>
      <c r="F39" s="382">
        <v>273</v>
      </c>
      <c r="G39" s="382">
        <v>303</v>
      </c>
      <c r="H39" s="382">
        <v>2</v>
      </c>
      <c r="I39" s="383">
        <f>F39-G39+H39</f>
        <v>-28</v>
      </c>
      <c r="J39" s="383">
        <f t="shared" si="10"/>
        <v>-104</v>
      </c>
    </row>
    <row r="40" spans="1:10" ht="18" customHeight="1">
      <c r="A40" s="394" t="s">
        <v>181</v>
      </c>
      <c r="B40" s="33" t="s">
        <v>147</v>
      </c>
      <c r="C40" s="36">
        <v>380</v>
      </c>
      <c r="D40" s="36">
        <v>207</v>
      </c>
      <c r="E40" s="36">
        <f t="shared" si="9"/>
        <v>173</v>
      </c>
      <c r="F40" s="36">
        <v>1493</v>
      </c>
      <c r="G40" s="36">
        <v>1363</v>
      </c>
      <c r="H40" s="36">
        <v>-23</v>
      </c>
      <c r="I40" s="36">
        <f>F40-G40+H40</f>
        <v>107</v>
      </c>
      <c r="J40" s="38">
        <f t="shared" si="10"/>
        <v>280</v>
      </c>
    </row>
    <row r="41" spans="1:10" ht="18" customHeight="1">
      <c r="A41" s="392"/>
      <c r="B41" s="33" t="s">
        <v>148</v>
      </c>
      <c r="C41" s="36">
        <v>390</v>
      </c>
      <c r="D41" s="36">
        <v>222</v>
      </c>
      <c r="E41" s="36">
        <f t="shared" si="9"/>
        <v>168</v>
      </c>
      <c r="F41" s="36">
        <v>1951</v>
      </c>
      <c r="G41" s="36">
        <v>1513</v>
      </c>
      <c r="H41" s="36">
        <v>-206</v>
      </c>
      <c r="I41" s="36">
        <f>F41-G41+H41</f>
        <v>232</v>
      </c>
      <c r="J41" s="38">
        <f t="shared" si="10"/>
        <v>400</v>
      </c>
    </row>
    <row r="42" spans="1:10" ht="18" customHeight="1">
      <c r="A42" s="393"/>
      <c r="B42" s="381" t="s">
        <v>353</v>
      </c>
      <c r="C42" s="382">
        <v>454</v>
      </c>
      <c r="D42" s="382">
        <v>242</v>
      </c>
      <c r="E42" s="382">
        <f t="shared" si="9"/>
        <v>212</v>
      </c>
      <c r="F42" s="382">
        <v>1933</v>
      </c>
      <c r="G42" s="382">
        <v>1569</v>
      </c>
      <c r="H42" s="382">
        <v>-117</v>
      </c>
      <c r="I42" s="383">
        <f>F42-G42+H42</f>
        <v>247</v>
      </c>
      <c r="J42" s="383">
        <f t="shared" si="10"/>
        <v>459</v>
      </c>
    </row>
    <row r="43" ht="12.75">
      <c r="A43" s="22"/>
    </row>
  </sheetData>
  <mergeCells count="18">
    <mergeCell ref="B2:B3"/>
    <mergeCell ref="C2:E2"/>
    <mergeCell ref="F2:I2"/>
    <mergeCell ref="J2:J3"/>
    <mergeCell ref="A16:A18"/>
    <mergeCell ref="A2:A3"/>
    <mergeCell ref="A4:A6"/>
    <mergeCell ref="A10:A12"/>
    <mergeCell ref="A13:A15"/>
    <mergeCell ref="A7:A9"/>
    <mergeCell ref="A34:A36"/>
    <mergeCell ref="A37:A39"/>
    <mergeCell ref="A40:A42"/>
    <mergeCell ref="A28:A30"/>
    <mergeCell ref="A19:A21"/>
    <mergeCell ref="A22:A24"/>
    <mergeCell ref="A25:A27"/>
    <mergeCell ref="A31:A33"/>
  </mergeCells>
  <printOptions/>
  <pageMargins left="0.75" right="0.75" top="1" bottom="1" header="0.512" footer="0.512"/>
  <pageSetup horizontalDpi="600" verticalDpi="600" orientation="portrait" paperSize="9" scale="95" r:id="rId1"/>
  <headerFooter alignWithMargins="0">
    <oddFooter>&amp;C-7-</oddFooter>
  </headerFooter>
  <colBreaks count="1" manualBreakCount="1">
    <brk id="10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SheetLayoutView="100" workbookViewId="0" topLeftCell="A1">
      <pane xSplit="1" ySplit="2" topLeftCell="B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M1" sqref="M1"/>
    </sheetView>
  </sheetViews>
  <sheetFormatPr defaultColWidth="8.796875" defaultRowHeight="18.75" customHeight="1"/>
  <cols>
    <col min="1" max="1" width="11.69921875" style="6" customWidth="1"/>
    <col min="2" max="18" width="11" style="6" customWidth="1"/>
    <col min="19" max="16384" width="9.09765625" style="6" customWidth="1"/>
  </cols>
  <sheetData>
    <row r="1" spans="1:18" ht="18.75" customHeight="1" thickBot="1">
      <c r="A1" s="140" t="s">
        <v>299</v>
      </c>
      <c r="B1" s="42"/>
      <c r="C1" s="42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 t="s">
        <v>312</v>
      </c>
    </row>
    <row r="2" spans="1:18" s="14" customFormat="1" ht="30" customHeight="1">
      <c r="A2" s="43"/>
      <c r="B2" s="116" t="s">
        <v>65</v>
      </c>
      <c r="C2" s="117" t="s">
        <v>71</v>
      </c>
      <c r="D2" s="117" t="s">
        <v>72</v>
      </c>
      <c r="E2" s="117" t="s">
        <v>222</v>
      </c>
      <c r="F2" s="117" t="s">
        <v>63</v>
      </c>
      <c r="G2" s="117" t="s">
        <v>74</v>
      </c>
      <c r="H2" s="117" t="s">
        <v>70</v>
      </c>
      <c r="I2" s="118" t="s">
        <v>69</v>
      </c>
      <c r="J2" s="117" t="s">
        <v>339</v>
      </c>
      <c r="K2" s="119" t="s">
        <v>64</v>
      </c>
      <c r="L2" s="117" t="s">
        <v>67</v>
      </c>
      <c r="M2" s="117" t="s">
        <v>75</v>
      </c>
      <c r="N2" s="117" t="s">
        <v>68</v>
      </c>
      <c r="O2" s="117" t="s">
        <v>223</v>
      </c>
      <c r="P2" s="120" t="s">
        <v>224</v>
      </c>
      <c r="Q2" s="117" t="s">
        <v>225</v>
      </c>
      <c r="R2" s="118" t="s">
        <v>226</v>
      </c>
    </row>
    <row r="3" spans="1:18" ht="21" customHeight="1">
      <c r="A3" s="391" t="s">
        <v>6</v>
      </c>
      <c r="B3" s="422" t="s">
        <v>21</v>
      </c>
      <c r="C3" s="46">
        <v>880</v>
      </c>
      <c r="D3" s="46">
        <v>4752</v>
      </c>
      <c r="E3" s="46">
        <v>16660</v>
      </c>
      <c r="F3" s="46">
        <v>9131</v>
      </c>
      <c r="G3" s="46">
        <v>6273</v>
      </c>
      <c r="H3" s="46">
        <v>1107</v>
      </c>
      <c r="I3" s="47">
        <v>438</v>
      </c>
      <c r="J3" s="46">
        <v>667</v>
      </c>
      <c r="K3" s="63">
        <v>104</v>
      </c>
      <c r="L3" s="46">
        <v>342</v>
      </c>
      <c r="M3" s="46">
        <v>100</v>
      </c>
      <c r="N3" s="46">
        <v>6656</v>
      </c>
      <c r="O3" s="46">
        <v>9591</v>
      </c>
      <c r="P3" s="46">
        <v>7851</v>
      </c>
      <c r="Q3" s="46">
        <v>1052</v>
      </c>
      <c r="R3" s="47">
        <f>SUM(B3:Q3)</f>
        <v>65604</v>
      </c>
    </row>
    <row r="4" spans="1:18" ht="21" customHeight="1">
      <c r="A4" s="419"/>
      <c r="B4" s="423"/>
      <c r="C4" s="49">
        <v>1</v>
      </c>
      <c r="D4" s="50">
        <v>333</v>
      </c>
      <c r="E4" s="50">
        <v>959</v>
      </c>
      <c r="F4" s="50">
        <v>846</v>
      </c>
      <c r="G4" s="50">
        <v>119</v>
      </c>
      <c r="H4" s="50">
        <v>240</v>
      </c>
      <c r="I4" s="51">
        <v>19</v>
      </c>
      <c r="J4" s="50">
        <v>79</v>
      </c>
      <c r="K4" s="64">
        <v>0</v>
      </c>
      <c r="L4" s="49">
        <v>0</v>
      </c>
      <c r="M4" s="49">
        <v>0</v>
      </c>
      <c r="N4" s="50">
        <v>184</v>
      </c>
      <c r="O4" s="50">
        <v>2525</v>
      </c>
      <c r="P4" s="50">
        <v>1642</v>
      </c>
      <c r="Q4" s="50">
        <v>264</v>
      </c>
      <c r="R4" s="51">
        <f>SUM(B4:Q4)</f>
        <v>7211</v>
      </c>
    </row>
    <row r="5" spans="1:18" ht="21" customHeight="1">
      <c r="A5" s="391" t="s">
        <v>7</v>
      </c>
      <c r="B5" s="46">
        <v>668</v>
      </c>
      <c r="C5" s="422" t="s">
        <v>73</v>
      </c>
      <c r="D5" s="46">
        <v>2165</v>
      </c>
      <c r="E5" s="46">
        <v>413</v>
      </c>
      <c r="F5" s="46">
        <v>3446</v>
      </c>
      <c r="G5" s="46">
        <v>2762</v>
      </c>
      <c r="H5" s="46">
        <v>307</v>
      </c>
      <c r="I5" s="47">
        <v>2056</v>
      </c>
      <c r="J5" s="54">
        <v>43</v>
      </c>
      <c r="K5" s="63">
        <v>128</v>
      </c>
      <c r="L5" s="46">
        <v>221</v>
      </c>
      <c r="M5" s="46">
        <v>38</v>
      </c>
      <c r="N5" s="46">
        <v>114</v>
      </c>
      <c r="O5" s="46">
        <v>1013</v>
      </c>
      <c r="P5" s="46">
        <v>1650</v>
      </c>
      <c r="Q5" s="46">
        <v>94</v>
      </c>
      <c r="R5" s="47">
        <f>SUM(B5:Q5)</f>
        <v>15118</v>
      </c>
    </row>
    <row r="6" spans="1:18" ht="21" customHeight="1">
      <c r="A6" s="419"/>
      <c r="B6" s="50">
        <v>144</v>
      </c>
      <c r="C6" s="423"/>
      <c r="D6" s="50">
        <v>304</v>
      </c>
      <c r="E6" s="52">
        <v>75</v>
      </c>
      <c r="F6" s="50">
        <v>250</v>
      </c>
      <c r="G6" s="50">
        <v>175</v>
      </c>
      <c r="H6" s="50">
        <v>190</v>
      </c>
      <c r="I6" s="51">
        <v>159</v>
      </c>
      <c r="J6" s="49">
        <v>23</v>
      </c>
      <c r="K6" s="65">
        <v>20</v>
      </c>
      <c r="L6" s="50">
        <v>9</v>
      </c>
      <c r="M6" s="49">
        <v>0</v>
      </c>
      <c r="N6" s="50">
        <v>1</v>
      </c>
      <c r="O6" s="50">
        <v>456</v>
      </c>
      <c r="P6" s="50">
        <v>311</v>
      </c>
      <c r="Q6" s="50">
        <v>67</v>
      </c>
      <c r="R6" s="51">
        <f aca="true" t="shared" si="0" ref="R6:R34">SUM(B6:Q6)</f>
        <v>2184</v>
      </c>
    </row>
    <row r="7" spans="1:18" ht="21" customHeight="1">
      <c r="A7" s="391" t="s">
        <v>8</v>
      </c>
      <c r="B7" s="46">
        <v>1526</v>
      </c>
      <c r="C7" s="46">
        <v>1189</v>
      </c>
      <c r="D7" s="422" t="s">
        <v>73</v>
      </c>
      <c r="E7" s="46">
        <v>4342</v>
      </c>
      <c r="F7" s="46">
        <v>5782</v>
      </c>
      <c r="G7" s="46">
        <v>1050</v>
      </c>
      <c r="H7" s="46">
        <v>2562</v>
      </c>
      <c r="I7" s="47">
        <v>1819</v>
      </c>
      <c r="J7" s="46">
        <v>673</v>
      </c>
      <c r="K7" s="63">
        <v>23</v>
      </c>
      <c r="L7" s="46">
        <v>124</v>
      </c>
      <c r="M7" s="46">
        <v>11</v>
      </c>
      <c r="N7" s="46">
        <v>271</v>
      </c>
      <c r="O7" s="46">
        <v>5723</v>
      </c>
      <c r="P7" s="46">
        <v>6743</v>
      </c>
      <c r="Q7" s="46">
        <v>463</v>
      </c>
      <c r="R7" s="47">
        <f t="shared" si="0"/>
        <v>32301</v>
      </c>
    </row>
    <row r="8" spans="1:18" ht="21" customHeight="1">
      <c r="A8" s="419"/>
      <c r="B8" s="50">
        <v>433</v>
      </c>
      <c r="C8" s="50">
        <v>89</v>
      </c>
      <c r="D8" s="423"/>
      <c r="E8" s="50">
        <v>212</v>
      </c>
      <c r="F8" s="50">
        <v>446</v>
      </c>
      <c r="G8" s="50">
        <v>2</v>
      </c>
      <c r="H8" s="50">
        <v>566</v>
      </c>
      <c r="I8" s="51">
        <v>77</v>
      </c>
      <c r="J8" s="50">
        <v>75</v>
      </c>
      <c r="K8" s="64">
        <v>1</v>
      </c>
      <c r="L8" s="49">
        <v>0</v>
      </c>
      <c r="M8" s="49">
        <v>0</v>
      </c>
      <c r="N8" s="50">
        <v>13</v>
      </c>
      <c r="O8" s="50">
        <v>1189</v>
      </c>
      <c r="P8" s="50">
        <v>1093</v>
      </c>
      <c r="Q8" s="50">
        <v>163</v>
      </c>
      <c r="R8" s="51">
        <f t="shared" si="0"/>
        <v>4359</v>
      </c>
    </row>
    <row r="9" spans="1:18" ht="21" customHeight="1">
      <c r="A9" s="391" t="s">
        <v>124</v>
      </c>
      <c r="B9" s="46">
        <v>5953</v>
      </c>
      <c r="C9" s="46">
        <v>338</v>
      </c>
      <c r="D9" s="45">
        <v>4365</v>
      </c>
      <c r="E9" s="422" t="s">
        <v>21</v>
      </c>
      <c r="F9" s="46">
        <v>3302</v>
      </c>
      <c r="G9" s="46">
        <v>415</v>
      </c>
      <c r="H9" s="46">
        <v>1521</v>
      </c>
      <c r="I9" s="47">
        <v>177</v>
      </c>
      <c r="J9" s="46">
        <v>8165</v>
      </c>
      <c r="K9" s="66">
        <v>4</v>
      </c>
      <c r="L9" s="54">
        <v>36</v>
      </c>
      <c r="M9" s="54">
        <v>11</v>
      </c>
      <c r="N9" s="46">
        <v>159</v>
      </c>
      <c r="O9" s="46">
        <v>7581</v>
      </c>
      <c r="P9" s="46">
        <v>6074</v>
      </c>
      <c r="Q9" s="46">
        <v>762</v>
      </c>
      <c r="R9" s="47">
        <f t="shared" si="0"/>
        <v>38863</v>
      </c>
    </row>
    <row r="10" spans="1:18" ht="21" customHeight="1">
      <c r="A10" s="419"/>
      <c r="B10" s="50">
        <v>1325</v>
      </c>
      <c r="C10" s="50">
        <v>2</v>
      </c>
      <c r="D10" s="48">
        <v>375</v>
      </c>
      <c r="E10" s="423"/>
      <c r="F10" s="50">
        <v>297</v>
      </c>
      <c r="G10" s="50">
        <v>1</v>
      </c>
      <c r="H10" s="50">
        <v>327</v>
      </c>
      <c r="I10" s="51">
        <v>18</v>
      </c>
      <c r="J10" s="50">
        <v>479</v>
      </c>
      <c r="K10" s="64">
        <v>1</v>
      </c>
      <c r="L10" s="49">
        <v>0</v>
      </c>
      <c r="M10" s="49">
        <v>0</v>
      </c>
      <c r="N10" s="50">
        <v>0</v>
      </c>
      <c r="O10" s="50">
        <v>2662</v>
      </c>
      <c r="P10" s="50">
        <v>1909</v>
      </c>
      <c r="Q10" s="50">
        <v>196</v>
      </c>
      <c r="R10" s="51">
        <f>SUM(B10:Q10)</f>
        <v>7592</v>
      </c>
    </row>
    <row r="11" spans="1:18" ht="21" customHeight="1">
      <c r="A11" s="391" t="s">
        <v>9</v>
      </c>
      <c r="B11" s="46">
        <v>6278</v>
      </c>
      <c r="C11" s="46">
        <v>1854</v>
      </c>
      <c r="D11" s="46">
        <v>7853</v>
      </c>
      <c r="E11" s="46">
        <v>4998</v>
      </c>
      <c r="F11" s="422" t="s">
        <v>21</v>
      </c>
      <c r="G11" s="46">
        <v>3376</v>
      </c>
      <c r="H11" s="46">
        <v>2245</v>
      </c>
      <c r="I11" s="47">
        <v>1275</v>
      </c>
      <c r="J11" s="46">
        <v>271</v>
      </c>
      <c r="K11" s="63">
        <v>76</v>
      </c>
      <c r="L11" s="46">
        <v>275</v>
      </c>
      <c r="M11" s="46">
        <v>42</v>
      </c>
      <c r="N11" s="46">
        <v>605</v>
      </c>
      <c r="O11" s="46">
        <v>5637</v>
      </c>
      <c r="P11" s="46">
        <v>3515</v>
      </c>
      <c r="Q11" s="46">
        <v>453</v>
      </c>
      <c r="R11" s="47">
        <f t="shared" si="0"/>
        <v>38753</v>
      </c>
    </row>
    <row r="12" spans="1:18" ht="21" customHeight="1">
      <c r="A12" s="419"/>
      <c r="B12" s="50">
        <v>731</v>
      </c>
      <c r="C12" s="50">
        <v>140</v>
      </c>
      <c r="D12" s="50">
        <v>386</v>
      </c>
      <c r="E12" s="50">
        <v>263</v>
      </c>
      <c r="F12" s="423"/>
      <c r="G12" s="50">
        <v>251</v>
      </c>
      <c r="H12" s="50">
        <v>236</v>
      </c>
      <c r="I12" s="51">
        <v>31</v>
      </c>
      <c r="J12" s="49">
        <v>29</v>
      </c>
      <c r="K12" s="65">
        <v>1</v>
      </c>
      <c r="L12" s="50">
        <v>4</v>
      </c>
      <c r="M12" s="49">
        <v>0</v>
      </c>
      <c r="N12" s="50">
        <v>30</v>
      </c>
      <c r="O12" s="50">
        <v>1249</v>
      </c>
      <c r="P12" s="50">
        <v>675</v>
      </c>
      <c r="Q12" s="50">
        <v>145</v>
      </c>
      <c r="R12" s="51">
        <f t="shared" si="0"/>
        <v>4171</v>
      </c>
    </row>
    <row r="13" spans="1:18" ht="21" customHeight="1">
      <c r="A13" s="391" t="s">
        <v>10</v>
      </c>
      <c r="B13" s="46">
        <v>2849</v>
      </c>
      <c r="C13" s="46">
        <v>3212</v>
      </c>
      <c r="D13" s="46">
        <v>1553</v>
      </c>
      <c r="E13" s="46">
        <v>728</v>
      </c>
      <c r="F13" s="46">
        <v>5186</v>
      </c>
      <c r="G13" s="422" t="s">
        <v>73</v>
      </c>
      <c r="H13" s="46">
        <v>297</v>
      </c>
      <c r="I13" s="47">
        <v>652</v>
      </c>
      <c r="J13" s="46">
        <v>32</v>
      </c>
      <c r="K13" s="63">
        <v>1045</v>
      </c>
      <c r="L13" s="46">
        <v>1517</v>
      </c>
      <c r="M13" s="46">
        <v>346</v>
      </c>
      <c r="N13" s="46">
        <v>751</v>
      </c>
      <c r="O13" s="46">
        <v>1736</v>
      </c>
      <c r="P13" s="46">
        <v>1690</v>
      </c>
      <c r="Q13" s="46">
        <v>92</v>
      </c>
      <c r="R13" s="47">
        <f t="shared" si="0"/>
        <v>21686</v>
      </c>
    </row>
    <row r="14" spans="1:18" ht="21" customHeight="1">
      <c r="A14" s="419"/>
      <c r="B14" s="50">
        <v>360</v>
      </c>
      <c r="C14" s="50">
        <v>134</v>
      </c>
      <c r="D14" s="50">
        <v>171</v>
      </c>
      <c r="E14" s="50">
        <v>114</v>
      </c>
      <c r="F14" s="50">
        <v>301</v>
      </c>
      <c r="G14" s="423"/>
      <c r="H14" s="50">
        <v>58</v>
      </c>
      <c r="I14" s="51">
        <v>19</v>
      </c>
      <c r="J14" s="49">
        <v>27</v>
      </c>
      <c r="K14" s="65">
        <v>221</v>
      </c>
      <c r="L14" s="50">
        <v>252</v>
      </c>
      <c r="M14" s="50">
        <v>5</v>
      </c>
      <c r="N14" s="50">
        <v>21</v>
      </c>
      <c r="O14" s="50">
        <v>822</v>
      </c>
      <c r="P14" s="50">
        <v>470</v>
      </c>
      <c r="Q14" s="50">
        <v>42</v>
      </c>
      <c r="R14" s="51">
        <f t="shared" si="0"/>
        <v>3017</v>
      </c>
    </row>
    <row r="15" spans="1:18" ht="21" customHeight="1">
      <c r="A15" s="391" t="s">
        <v>11</v>
      </c>
      <c r="B15" s="46">
        <v>1309</v>
      </c>
      <c r="C15" s="46">
        <v>360</v>
      </c>
      <c r="D15" s="46">
        <v>6400</v>
      </c>
      <c r="E15" s="46">
        <v>3930</v>
      </c>
      <c r="F15" s="46">
        <v>3628</v>
      </c>
      <c r="G15" s="46">
        <v>432</v>
      </c>
      <c r="H15" s="422" t="s">
        <v>73</v>
      </c>
      <c r="I15" s="47">
        <v>413</v>
      </c>
      <c r="J15" s="46">
        <v>271</v>
      </c>
      <c r="K15" s="63">
        <v>10</v>
      </c>
      <c r="L15" s="46">
        <v>47</v>
      </c>
      <c r="M15" s="54">
        <v>12</v>
      </c>
      <c r="N15" s="46">
        <v>88</v>
      </c>
      <c r="O15" s="46">
        <v>3306</v>
      </c>
      <c r="P15" s="46">
        <v>2141</v>
      </c>
      <c r="Q15" s="46">
        <v>228</v>
      </c>
      <c r="R15" s="47">
        <f t="shared" si="0"/>
        <v>22575</v>
      </c>
    </row>
    <row r="16" spans="1:18" ht="21" customHeight="1">
      <c r="A16" s="419"/>
      <c r="B16" s="50">
        <v>262</v>
      </c>
      <c r="C16" s="50">
        <v>29</v>
      </c>
      <c r="D16" s="50">
        <v>296</v>
      </c>
      <c r="E16" s="50">
        <v>162</v>
      </c>
      <c r="F16" s="50">
        <v>268</v>
      </c>
      <c r="G16" s="50">
        <v>0</v>
      </c>
      <c r="H16" s="423"/>
      <c r="I16" s="51">
        <v>28</v>
      </c>
      <c r="J16" s="49">
        <v>13</v>
      </c>
      <c r="K16" s="64">
        <v>0</v>
      </c>
      <c r="L16" s="50">
        <v>0</v>
      </c>
      <c r="M16" s="49">
        <v>0</v>
      </c>
      <c r="N16" s="50">
        <v>1</v>
      </c>
      <c r="O16" s="50">
        <v>572</v>
      </c>
      <c r="P16" s="50">
        <v>419</v>
      </c>
      <c r="Q16" s="50">
        <v>55</v>
      </c>
      <c r="R16" s="51">
        <f t="shared" si="0"/>
        <v>2105</v>
      </c>
    </row>
    <row r="17" spans="1:18" ht="21" customHeight="1">
      <c r="A17" s="391" t="s">
        <v>12</v>
      </c>
      <c r="B17" s="46">
        <v>347</v>
      </c>
      <c r="C17" s="46">
        <v>2086</v>
      </c>
      <c r="D17" s="46">
        <v>2918</v>
      </c>
      <c r="E17" s="46">
        <v>345</v>
      </c>
      <c r="F17" s="46">
        <v>2187</v>
      </c>
      <c r="G17" s="46">
        <v>617</v>
      </c>
      <c r="H17" s="46">
        <v>286</v>
      </c>
      <c r="I17" s="426" t="s">
        <v>21</v>
      </c>
      <c r="J17" s="54">
        <v>28</v>
      </c>
      <c r="K17" s="63">
        <v>18</v>
      </c>
      <c r="L17" s="46">
        <v>58</v>
      </c>
      <c r="M17" s="54">
        <v>11</v>
      </c>
      <c r="N17" s="46">
        <v>76</v>
      </c>
      <c r="O17" s="46">
        <v>711</v>
      </c>
      <c r="P17" s="46">
        <v>1547</v>
      </c>
      <c r="Q17" s="46">
        <v>59</v>
      </c>
      <c r="R17" s="47">
        <f t="shared" si="0"/>
        <v>11294</v>
      </c>
    </row>
    <row r="18" spans="1:18" ht="21" customHeight="1">
      <c r="A18" s="419"/>
      <c r="B18" s="50">
        <v>55</v>
      </c>
      <c r="C18" s="50">
        <v>355</v>
      </c>
      <c r="D18" s="50">
        <v>201</v>
      </c>
      <c r="E18" s="50">
        <v>37</v>
      </c>
      <c r="F18" s="50">
        <v>135</v>
      </c>
      <c r="G18" s="50">
        <v>11</v>
      </c>
      <c r="H18" s="50">
        <v>169</v>
      </c>
      <c r="I18" s="427"/>
      <c r="J18" s="49">
        <v>10</v>
      </c>
      <c r="K18" s="65">
        <v>0</v>
      </c>
      <c r="L18" s="50">
        <v>0</v>
      </c>
      <c r="M18" s="49">
        <v>0</v>
      </c>
      <c r="N18" s="49">
        <v>0</v>
      </c>
      <c r="O18" s="50">
        <v>260</v>
      </c>
      <c r="P18" s="50">
        <v>154</v>
      </c>
      <c r="Q18" s="50">
        <v>20</v>
      </c>
      <c r="R18" s="51">
        <f t="shared" si="0"/>
        <v>1407</v>
      </c>
    </row>
    <row r="19" spans="1:18" ht="21" customHeight="1">
      <c r="A19" s="391" t="s">
        <v>339</v>
      </c>
      <c r="B19" s="46">
        <v>357</v>
      </c>
      <c r="C19" s="54">
        <v>27</v>
      </c>
      <c r="D19" s="46">
        <v>719</v>
      </c>
      <c r="E19" s="46">
        <v>8046</v>
      </c>
      <c r="F19" s="46">
        <v>171</v>
      </c>
      <c r="G19" s="46">
        <v>29</v>
      </c>
      <c r="H19" s="46">
        <v>125</v>
      </c>
      <c r="I19" s="55">
        <v>12</v>
      </c>
      <c r="J19" s="422" t="s">
        <v>73</v>
      </c>
      <c r="K19" s="66">
        <v>1</v>
      </c>
      <c r="L19" s="54">
        <v>2</v>
      </c>
      <c r="M19" s="54">
        <v>0</v>
      </c>
      <c r="N19" s="46">
        <v>6</v>
      </c>
      <c r="O19" s="46">
        <v>3331</v>
      </c>
      <c r="P19" s="46">
        <v>2630</v>
      </c>
      <c r="Q19" s="46">
        <v>177</v>
      </c>
      <c r="R19" s="47">
        <f>SUM(B19:Q19)</f>
        <v>15633</v>
      </c>
    </row>
    <row r="20" spans="1:18" ht="21" customHeight="1">
      <c r="A20" s="419"/>
      <c r="B20" s="50">
        <v>84</v>
      </c>
      <c r="C20" s="49">
        <v>0</v>
      </c>
      <c r="D20" s="50">
        <v>82</v>
      </c>
      <c r="E20" s="50">
        <v>764</v>
      </c>
      <c r="F20" s="50">
        <v>1</v>
      </c>
      <c r="G20" s="50">
        <v>0</v>
      </c>
      <c r="H20" s="50">
        <v>23</v>
      </c>
      <c r="I20" s="53">
        <v>0</v>
      </c>
      <c r="J20" s="423"/>
      <c r="K20" s="64">
        <v>0</v>
      </c>
      <c r="L20" s="49">
        <v>0</v>
      </c>
      <c r="M20" s="49">
        <v>0</v>
      </c>
      <c r="N20" s="49">
        <v>0</v>
      </c>
      <c r="O20" s="50">
        <v>565</v>
      </c>
      <c r="P20" s="50">
        <v>455</v>
      </c>
      <c r="Q20" s="50">
        <v>24</v>
      </c>
      <c r="R20" s="51">
        <f>SUM(B20:Q20)</f>
        <v>1998</v>
      </c>
    </row>
    <row r="21" spans="1:18" ht="21" customHeight="1">
      <c r="A21" s="391" t="s">
        <v>13</v>
      </c>
      <c r="B21" s="46">
        <v>364</v>
      </c>
      <c r="C21" s="46">
        <v>622</v>
      </c>
      <c r="D21" s="46">
        <v>248</v>
      </c>
      <c r="E21" s="46">
        <v>84</v>
      </c>
      <c r="F21" s="46">
        <v>640</v>
      </c>
      <c r="G21" s="46">
        <v>2611</v>
      </c>
      <c r="H21" s="46">
        <v>45</v>
      </c>
      <c r="I21" s="47">
        <v>99</v>
      </c>
      <c r="J21" s="54">
        <v>3</v>
      </c>
      <c r="K21" s="432" t="s">
        <v>73</v>
      </c>
      <c r="L21" s="46">
        <v>601</v>
      </c>
      <c r="M21" s="46">
        <v>160</v>
      </c>
      <c r="N21" s="46">
        <v>96</v>
      </c>
      <c r="O21" s="46">
        <v>268</v>
      </c>
      <c r="P21" s="46">
        <v>378</v>
      </c>
      <c r="Q21" s="46">
        <v>21</v>
      </c>
      <c r="R21" s="47">
        <f t="shared" si="0"/>
        <v>6240</v>
      </c>
    </row>
    <row r="22" spans="1:18" ht="21" customHeight="1">
      <c r="A22" s="419"/>
      <c r="B22" s="50">
        <v>54</v>
      </c>
      <c r="C22" s="50">
        <v>21</v>
      </c>
      <c r="D22" s="50">
        <v>31</v>
      </c>
      <c r="E22" s="50">
        <v>17</v>
      </c>
      <c r="F22" s="50">
        <v>34</v>
      </c>
      <c r="G22" s="50">
        <v>209</v>
      </c>
      <c r="H22" s="50">
        <v>14</v>
      </c>
      <c r="I22" s="51">
        <v>3</v>
      </c>
      <c r="J22" s="49">
        <v>6</v>
      </c>
      <c r="K22" s="433"/>
      <c r="L22" s="50">
        <v>48</v>
      </c>
      <c r="M22" s="50">
        <v>1</v>
      </c>
      <c r="N22" s="49">
        <v>1</v>
      </c>
      <c r="O22" s="50">
        <v>163</v>
      </c>
      <c r="P22" s="50">
        <v>109</v>
      </c>
      <c r="Q22" s="50">
        <v>14</v>
      </c>
      <c r="R22" s="51">
        <f t="shared" si="0"/>
        <v>725</v>
      </c>
    </row>
    <row r="23" spans="1:18" ht="21" customHeight="1">
      <c r="A23" s="391" t="s">
        <v>14</v>
      </c>
      <c r="B23" s="46">
        <v>546</v>
      </c>
      <c r="C23" s="46">
        <v>319</v>
      </c>
      <c r="D23" s="46">
        <v>234</v>
      </c>
      <c r="E23" s="46">
        <v>89</v>
      </c>
      <c r="F23" s="46">
        <v>645</v>
      </c>
      <c r="G23" s="46">
        <v>2336</v>
      </c>
      <c r="H23" s="46">
        <v>44</v>
      </c>
      <c r="I23" s="47">
        <v>69</v>
      </c>
      <c r="J23" s="54">
        <v>12</v>
      </c>
      <c r="K23" s="63">
        <v>542</v>
      </c>
      <c r="L23" s="422" t="s">
        <v>140</v>
      </c>
      <c r="M23" s="46">
        <v>323</v>
      </c>
      <c r="N23" s="46">
        <v>164</v>
      </c>
      <c r="O23" s="46">
        <v>306</v>
      </c>
      <c r="P23" s="46">
        <v>542</v>
      </c>
      <c r="Q23" s="46">
        <v>18</v>
      </c>
      <c r="R23" s="47">
        <f t="shared" si="0"/>
        <v>6189</v>
      </c>
    </row>
    <row r="24" spans="1:18" ht="21" customHeight="1">
      <c r="A24" s="419"/>
      <c r="B24" s="50">
        <v>69</v>
      </c>
      <c r="C24" s="50">
        <v>2</v>
      </c>
      <c r="D24" s="50">
        <v>29</v>
      </c>
      <c r="E24" s="50">
        <v>20</v>
      </c>
      <c r="F24" s="50">
        <v>44</v>
      </c>
      <c r="G24" s="50">
        <v>245</v>
      </c>
      <c r="H24" s="50">
        <v>19</v>
      </c>
      <c r="I24" s="51">
        <v>0</v>
      </c>
      <c r="J24" s="49">
        <v>1</v>
      </c>
      <c r="K24" s="65">
        <v>41</v>
      </c>
      <c r="L24" s="423"/>
      <c r="M24" s="50">
        <v>1</v>
      </c>
      <c r="N24" s="49">
        <v>6</v>
      </c>
      <c r="O24" s="50">
        <v>195</v>
      </c>
      <c r="P24" s="50">
        <v>112</v>
      </c>
      <c r="Q24" s="50">
        <v>10</v>
      </c>
      <c r="R24" s="51">
        <f t="shared" si="0"/>
        <v>794</v>
      </c>
    </row>
    <row r="25" spans="1:18" ht="21" customHeight="1">
      <c r="A25" s="391" t="s">
        <v>15</v>
      </c>
      <c r="B25" s="46">
        <v>297</v>
      </c>
      <c r="C25" s="46">
        <v>94</v>
      </c>
      <c r="D25" s="46">
        <v>97</v>
      </c>
      <c r="E25" s="46">
        <v>34</v>
      </c>
      <c r="F25" s="46">
        <v>280</v>
      </c>
      <c r="G25" s="46">
        <v>829</v>
      </c>
      <c r="H25" s="46">
        <v>21</v>
      </c>
      <c r="I25" s="47">
        <v>24</v>
      </c>
      <c r="J25" s="54">
        <v>3</v>
      </c>
      <c r="K25" s="63">
        <v>178</v>
      </c>
      <c r="L25" s="46">
        <v>574</v>
      </c>
      <c r="M25" s="422" t="s">
        <v>140</v>
      </c>
      <c r="N25" s="46">
        <v>235</v>
      </c>
      <c r="O25" s="46">
        <v>177</v>
      </c>
      <c r="P25" s="46">
        <v>1013</v>
      </c>
      <c r="Q25" s="46">
        <v>22</v>
      </c>
      <c r="R25" s="47">
        <f t="shared" si="0"/>
        <v>3878</v>
      </c>
    </row>
    <row r="26" spans="1:18" ht="21" customHeight="1">
      <c r="A26" s="419"/>
      <c r="B26" s="50">
        <v>48</v>
      </c>
      <c r="C26" s="50">
        <v>0</v>
      </c>
      <c r="D26" s="50">
        <v>15</v>
      </c>
      <c r="E26" s="50">
        <v>12</v>
      </c>
      <c r="F26" s="50">
        <v>35</v>
      </c>
      <c r="G26" s="50">
        <v>144</v>
      </c>
      <c r="H26" s="50">
        <v>11</v>
      </c>
      <c r="I26" s="53">
        <v>0</v>
      </c>
      <c r="J26" s="49">
        <v>2</v>
      </c>
      <c r="K26" s="65">
        <v>24</v>
      </c>
      <c r="L26" s="50">
        <v>105</v>
      </c>
      <c r="M26" s="423"/>
      <c r="N26" s="50">
        <v>2</v>
      </c>
      <c r="O26" s="50">
        <v>60</v>
      </c>
      <c r="P26" s="50">
        <v>133</v>
      </c>
      <c r="Q26" s="50">
        <v>5</v>
      </c>
      <c r="R26" s="51">
        <f t="shared" si="0"/>
        <v>596</v>
      </c>
    </row>
    <row r="27" spans="1:18" ht="21" customHeight="1">
      <c r="A27" s="391" t="s">
        <v>16</v>
      </c>
      <c r="B27" s="46">
        <v>3433</v>
      </c>
      <c r="C27" s="46">
        <v>69</v>
      </c>
      <c r="D27" s="46">
        <v>497</v>
      </c>
      <c r="E27" s="46">
        <v>336</v>
      </c>
      <c r="F27" s="46">
        <v>736</v>
      </c>
      <c r="G27" s="46">
        <v>1436</v>
      </c>
      <c r="H27" s="46">
        <v>46</v>
      </c>
      <c r="I27" s="47">
        <v>37</v>
      </c>
      <c r="J27" s="46">
        <v>13</v>
      </c>
      <c r="K27" s="63">
        <v>22</v>
      </c>
      <c r="L27" s="46">
        <v>127</v>
      </c>
      <c r="M27" s="46">
        <v>78</v>
      </c>
      <c r="N27" s="422" t="s">
        <v>73</v>
      </c>
      <c r="O27" s="46">
        <v>669</v>
      </c>
      <c r="P27" s="46">
        <v>2221</v>
      </c>
      <c r="Q27" s="46">
        <v>74</v>
      </c>
      <c r="R27" s="47">
        <f t="shared" si="0"/>
        <v>9794</v>
      </c>
    </row>
    <row r="28" spans="1:18" ht="21" customHeight="1">
      <c r="A28" s="419"/>
      <c r="B28" s="50">
        <v>362</v>
      </c>
      <c r="C28" s="49">
        <v>1</v>
      </c>
      <c r="D28" s="50">
        <v>52</v>
      </c>
      <c r="E28" s="50">
        <v>50</v>
      </c>
      <c r="F28" s="50">
        <v>145</v>
      </c>
      <c r="G28" s="50">
        <v>6</v>
      </c>
      <c r="H28" s="50">
        <v>13</v>
      </c>
      <c r="I28" s="53">
        <v>1</v>
      </c>
      <c r="J28" s="49">
        <v>2</v>
      </c>
      <c r="K28" s="64">
        <v>0</v>
      </c>
      <c r="L28" s="50">
        <v>0</v>
      </c>
      <c r="M28" s="49">
        <v>0</v>
      </c>
      <c r="N28" s="423"/>
      <c r="O28" s="50">
        <v>254</v>
      </c>
      <c r="P28" s="50">
        <v>280</v>
      </c>
      <c r="Q28" s="50">
        <v>28</v>
      </c>
      <c r="R28" s="51">
        <f t="shared" si="0"/>
        <v>1194</v>
      </c>
    </row>
    <row r="29" spans="1:18" ht="21" customHeight="1">
      <c r="A29" s="391" t="s">
        <v>18</v>
      </c>
      <c r="B29" s="46">
        <v>4175</v>
      </c>
      <c r="C29" s="46">
        <v>621</v>
      </c>
      <c r="D29" s="46">
        <v>8065</v>
      </c>
      <c r="E29" s="46">
        <v>12303</v>
      </c>
      <c r="F29" s="46">
        <v>2923</v>
      </c>
      <c r="G29" s="46">
        <v>478</v>
      </c>
      <c r="H29" s="46">
        <v>1226</v>
      </c>
      <c r="I29" s="47">
        <v>404</v>
      </c>
      <c r="J29" s="46">
        <v>3182</v>
      </c>
      <c r="K29" s="63">
        <v>23</v>
      </c>
      <c r="L29" s="46">
        <v>33</v>
      </c>
      <c r="M29" s="46">
        <v>10</v>
      </c>
      <c r="N29" s="46">
        <v>168</v>
      </c>
      <c r="O29" s="422" t="s">
        <v>21</v>
      </c>
      <c r="P29" s="46">
        <v>120800</v>
      </c>
      <c r="Q29" s="46">
        <v>15959</v>
      </c>
      <c r="R29" s="47">
        <f t="shared" si="0"/>
        <v>170370</v>
      </c>
    </row>
    <row r="30" spans="1:18" ht="21" customHeight="1">
      <c r="A30" s="419"/>
      <c r="B30" s="50">
        <v>339</v>
      </c>
      <c r="C30" s="50">
        <v>9</v>
      </c>
      <c r="D30" s="50">
        <v>573</v>
      </c>
      <c r="E30" s="50">
        <v>1883</v>
      </c>
      <c r="F30" s="50">
        <v>102</v>
      </c>
      <c r="G30" s="50">
        <v>2</v>
      </c>
      <c r="H30" s="50">
        <v>53</v>
      </c>
      <c r="I30" s="51">
        <v>28</v>
      </c>
      <c r="J30" s="49">
        <v>832</v>
      </c>
      <c r="K30" s="64">
        <v>0</v>
      </c>
      <c r="L30" s="49">
        <v>0</v>
      </c>
      <c r="M30" s="49">
        <v>0</v>
      </c>
      <c r="N30" s="50">
        <v>0</v>
      </c>
      <c r="O30" s="423"/>
      <c r="P30" s="50">
        <v>18035</v>
      </c>
      <c r="Q30" s="50">
        <v>2344</v>
      </c>
      <c r="R30" s="51">
        <f t="shared" si="0"/>
        <v>24200</v>
      </c>
    </row>
    <row r="31" spans="1:18" ht="21" customHeight="1">
      <c r="A31" s="420" t="s">
        <v>60</v>
      </c>
      <c r="B31" s="46">
        <v>14990</v>
      </c>
      <c r="C31" s="56">
        <v>4382</v>
      </c>
      <c r="D31" s="46">
        <v>17803</v>
      </c>
      <c r="E31" s="56">
        <v>18028</v>
      </c>
      <c r="F31" s="46">
        <v>6622</v>
      </c>
      <c r="G31" s="46">
        <v>2627</v>
      </c>
      <c r="H31" s="46">
        <v>1969</v>
      </c>
      <c r="I31" s="57">
        <v>2271</v>
      </c>
      <c r="J31" s="56">
        <v>5312</v>
      </c>
      <c r="K31" s="67">
        <v>147</v>
      </c>
      <c r="L31" s="56">
        <v>448</v>
      </c>
      <c r="M31" s="56">
        <v>405</v>
      </c>
      <c r="N31" s="46">
        <v>2969</v>
      </c>
      <c r="O31" s="56">
        <v>312807</v>
      </c>
      <c r="P31" s="430" t="s">
        <v>62</v>
      </c>
      <c r="Q31" s="56">
        <v>50685</v>
      </c>
      <c r="R31" s="57">
        <f t="shared" si="0"/>
        <v>441465</v>
      </c>
    </row>
    <row r="32" spans="1:18" ht="21" customHeight="1">
      <c r="A32" s="421"/>
      <c r="B32" s="50">
        <v>2307</v>
      </c>
      <c r="C32" s="58">
        <v>63</v>
      </c>
      <c r="D32" s="50">
        <v>1840</v>
      </c>
      <c r="E32" s="58">
        <v>3272</v>
      </c>
      <c r="F32" s="50">
        <v>552</v>
      </c>
      <c r="G32" s="50">
        <v>81</v>
      </c>
      <c r="H32" s="50">
        <v>347</v>
      </c>
      <c r="I32" s="59">
        <v>97</v>
      </c>
      <c r="J32" s="58">
        <v>1025</v>
      </c>
      <c r="K32" s="105">
        <v>6</v>
      </c>
      <c r="L32" s="58">
        <v>20</v>
      </c>
      <c r="M32" s="58">
        <v>1</v>
      </c>
      <c r="N32" s="50">
        <v>46</v>
      </c>
      <c r="O32" s="58">
        <v>44883</v>
      </c>
      <c r="P32" s="431"/>
      <c r="Q32" s="58">
        <v>5515</v>
      </c>
      <c r="R32" s="59">
        <f t="shared" si="0"/>
        <v>60055</v>
      </c>
    </row>
    <row r="33" spans="1:18" ht="21" customHeight="1">
      <c r="A33" s="391" t="s">
        <v>19</v>
      </c>
      <c r="B33" s="46">
        <v>1398</v>
      </c>
      <c r="C33" s="46">
        <v>217</v>
      </c>
      <c r="D33" s="46">
        <v>1602</v>
      </c>
      <c r="E33" s="56">
        <v>3778</v>
      </c>
      <c r="F33" s="46">
        <v>666</v>
      </c>
      <c r="G33" s="46">
        <v>247</v>
      </c>
      <c r="H33" s="46">
        <v>197</v>
      </c>
      <c r="I33" s="47">
        <v>97</v>
      </c>
      <c r="J33" s="56">
        <v>252</v>
      </c>
      <c r="K33" s="67">
        <v>28</v>
      </c>
      <c r="L33" s="56">
        <v>15</v>
      </c>
      <c r="M33" s="56">
        <v>6</v>
      </c>
      <c r="N33" s="46">
        <v>129</v>
      </c>
      <c r="O33" s="56">
        <v>88814</v>
      </c>
      <c r="P33" s="56">
        <v>72015</v>
      </c>
      <c r="Q33" s="430" t="s">
        <v>62</v>
      </c>
      <c r="R33" s="57">
        <f t="shared" si="0"/>
        <v>169461</v>
      </c>
    </row>
    <row r="34" spans="1:18" ht="21" customHeight="1">
      <c r="A34" s="419"/>
      <c r="B34" s="50">
        <v>445</v>
      </c>
      <c r="C34" s="50">
        <v>7</v>
      </c>
      <c r="D34" s="50">
        <v>134</v>
      </c>
      <c r="E34" s="58">
        <v>1053</v>
      </c>
      <c r="F34" s="50">
        <v>23</v>
      </c>
      <c r="G34" s="50">
        <v>7</v>
      </c>
      <c r="H34" s="50">
        <v>50</v>
      </c>
      <c r="I34" s="51">
        <v>9</v>
      </c>
      <c r="J34" s="69">
        <v>434</v>
      </c>
      <c r="K34" s="68">
        <v>1</v>
      </c>
      <c r="L34" s="58">
        <v>0</v>
      </c>
      <c r="M34" s="69">
        <v>0</v>
      </c>
      <c r="N34" s="50">
        <v>4</v>
      </c>
      <c r="O34" s="58">
        <v>19268</v>
      </c>
      <c r="P34" s="58">
        <v>10408</v>
      </c>
      <c r="Q34" s="431"/>
      <c r="R34" s="59">
        <f t="shared" si="0"/>
        <v>31843</v>
      </c>
    </row>
    <row r="35" spans="1:18" ht="21" customHeight="1">
      <c r="A35" s="391" t="s">
        <v>20</v>
      </c>
      <c r="B35" s="46">
        <f>B5+B7+B9+B11+B13+B15+B17+B21+B23+B25+B27+B19+B29+B31+B33</f>
        <v>44490</v>
      </c>
      <c r="C35" s="56">
        <f>C3+C7+C9+C11+C13+C15+C17+C21+C23+C25+C27+C19+C29+C31+C33</f>
        <v>16270</v>
      </c>
      <c r="D35" s="46">
        <f>D3+D5+D9+D11+D13+D15+D17+D21+D23+D25+D27+D19+D29+D31+D33</f>
        <v>59271</v>
      </c>
      <c r="E35" s="56">
        <f>E3+E5+E7+E11+E13+E15+E17+E21+E23+E25+E27+E19+E29+E31+E33</f>
        <v>74114</v>
      </c>
      <c r="F35" s="46">
        <f>F3+F5+F7+F9+F13+F15+F17+F21+F23+F25+F27+F19+F29+F31+F33</f>
        <v>45345</v>
      </c>
      <c r="G35" s="46">
        <f>G3+G5+G7+G9+G11+G15+G17+G21+G23+G25+G27+G19+G29+G31+G33</f>
        <v>25518</v>
      </c>
      <c r="H35" s="46">
        <f>H3+H5+H7+H9+H11+H13+H17+H21+H23+H25+H27+H19+H29+H31+H33</f>
        <v>11998</v>
      </c>
      <c r="I35" s="57">
        <f>I3+I5+I7+I9+I11+I13+I15+I21+I23+I25+I27+I19+I29+I31+I33</f>
        <v>9843</v>
      </c>
      <c r="J35" s="56">
        <f>J3+J5+J7+J9+J11+J13+J15+J17+J21+J23+J25+J27+J29+J31+J33</f>
        <v>18927</v>
      </c>
      <c r="K35" s="67">
        <f>K3+K5+K7+K9+K11+K13+K15+K17+K23+K25+K27+K19+K29+K31+K33</f>
        <v>2349</v>
      </c>
      <c r="L35" s="56">
        <f>L3+L5+L7+L9+L11+L13+L15+L17+L21+L25+L27+L19+L29+L31+L33</f>
        <v>4420</v>
      </c>
      <c r="M35" s="56">
        <f>M3+M5+M7+M9+M11+M13+M15+M17+M21+M23+M27+M19+M29+M31+M33</f>
        <v>1553</v>
      </c>
      <c r="N35" s="46">
        <f>N3+N5+N7+N9+N11+N13+N15+N17+N21+N23+N25+N19+N29+N31+N33</f>
        <v>12487</v>
      </c>
      <c r="O35" s="56">
        <f>O3+O5+O7+O9+O11+O13+O15+O17+O21+O23+O25+O27+O19+O31+O33</f>
        <v>441670</v>
      </c>
      <c r="P35" s="56">
        <f>P3+P5+P7+P9+P11+P13+P15+P17+P21+P23+P25+P27+P19+P29+P33</f>
        <v>230810</v>
      </c>
      <c r="Q35" s="56">
        <f>Q3+Q5+Q7+Q9+Q11+Q13+Q15+Q17+Q21+Q23+Q25+Q27+Q19+Q29+Q31</f>
        <v>70159</v>
      </c>
      <c r="R35" s="428" t="s">
        <v>73</v>
      </c>
    </row>
    <row r="36" spans="1:18" ht="21" customHeight="1" thickBot="1">
      <c r="A36" s="418"/>
      <c r="B36" s="61">
        <f>B6+B8+B10+B12+B14+B16+B18+B22+B24+B26+B28+B20+B30+B32+B34</f>
        <v>7018</v>
      </c>
      <c r="C36" s="62">
        <f>C4+C8+C10+C12+C14+C16+C18+C22+C24+C26+C28+C20+C30+C32+C34</f>
        <v>853</v>
      </c>
      <c r="D36" s="61">
        <f>D4+D6+D10+D12+D14+D16+D18+D22+D24+D26+D28+D20+D30+D32+D34</f>
        <v>4822</v>
      </c>
      <c r="E36" s="62">
        <f>E4+E6+E8+E12+E14+E16+E18+E22+E24+E26+E28+E20+E30+E32+E34</f>
        <v>8893</v>
      </c>
      <c r="F36" s="61">
        <f>F4+F6+F8+F10+F14+F16+F18+F22+F24+F26+F28+F20+F30+F32+F34</f>
        <v>3479</v>
      </c>
      <c r="G36" s="61">
        <f>G4+G6+G8+G10+G12+G16+G18+G22+G24+G26+G28+G20+G30+G32+G34</f>
        <v>1253</v>
      </c>
      <c r="H36" s="61">
        <f>H4+H6+H8+H10+H12+H14+H18+H22+H24+H26+H28+H20+H30+H32+H34</f>
        <v>2316</v>
      </c>
      <c r="I36" s="106">
        <f>I4+I6+I8+I10+I12+I14+I16+I22+I24+I26+I28+I20+I30+I32+I34</f>
        <v>489</v>
      </c>
      <c r="J36" s="62">
        <f>J4+J6+J8+J10+J12+J14+J16+J18+J22+J24+J26+J28+J30+J32+J34</f>
        <v>3037</v>
      </c>
      <c r="K36" s="107">
        <f>K4+K6+K8+K10+K12+K14+K16+K18+K24+K26+K28+K20+K30+K32+K34</f>
        <v>316</v>
      </c>
      <c r="L36" s="62">
        <f>L4+L6+L8+L10+L12+L14+L16+L18+L22+L26+L28+L20+L30+L32+L34</f>
        <v>438</v>
      </c>
      <c r="M36" s="62">
        <f>M4+M6+M8+M10+M12+M14+M16+M18+M22+M24+M28+M20+M30+M32+M34</f>
        <v>8</v>
      </c>
      <c r="N36" s="61">
        <f>N4+N6+N8+N10+N12+N14+N16+N18+N22+N24+N26+N20+N30+N32+N34</f>
        <v>309</v>
      </c>
      <c r="O36" s="62">
        <f>O4+O6+O8+O10+O12+O14+O16+O18+O22+O24+O26+O28+O20+O32+O34</f>
        <v>75123</v>
      </c>
      <c r="P36" s="62">
        <f>P4+P6+P8+P10+P12+P14+P16+P18+P22+P24+P26+P28+P20+P30+P34</f>
        <v>36205</v>
      </c>
      <c r="Q36" s="62">
        <f>Q4+Q6+Q8+Q10+Q12+Q14+Q16+Q18+Q22+Q24+Q26+Q28+Q20+Q30+Q32</f>
        <v>8892</v>
      </c>
      <c r="R36" s="429"/>
    </row>
    <row r="37" spans="2:18" ht="21" customHeight="1">
      <c r="B37" s="424" t="s">
        <v>22</v>
      </c>
      <c r="C37" s="424"/>
      <c r="D37" s="424"/>
      <c r="E37" s="424"/>
      <c r="F37" s="424"/>
      <c r="G37" s="424"/>
      <c r="H37" s="424"/>
      <c r="I37" s="424"/>
      <c r="K37" s="8" t="s">
        <v>157</v>
      </c>
      <c r="M37" s="21"/>
      <c r="R37" s="15"/>
    </row>
    <row r="38" spans="2:18" ht="21" customHeight="1">
      <c r="B38" s="425" t="s">
        <v>23</v>
      </c>
      <c r="C38" s="425"/>
      <c r="D38" s="425"/>
      <c r="E38" s="425"/>
      <c r="F38" s="425"/>
      <c r="G38" s="425"/>
      <c r="H38" s="425"/>
      <c r="I38" s="425"/>
      <c r="M38" s="21"/>
      <c r="R38" s="15"/>
    </row>
  </sheetData>
  <mergeCells count="36">
    <mergeCell ref="A3:A4"/>
    <mergeCell ref="A5:A6"/>
    <mergeCell ref="A7:A8"/>
    <mergeCell ref="C5:C6"/>
    <mergeCell ref="B3:B4"/>
    <mergeCell ref="A11:A12"/>
    <mergeCell ref="A9:A10"/>
    <mergeCell ref="A33:A34"/>
    <mergeCell ref="A23:A24"/>
    <mergeCell ref="A25:A26"/>
    <mergeCell ref="A27:A28"/>
    <mergeCell ref="A19:A20"/>
    <mergeCell ref="A29:A30"/>
    <mergeCell ref="A13:A14"/>
    <mergeCell ref="A15:A16"/>
    <mergeCell ref="R35:R36"/>
    <mergeCell ref="J19:J20"/>
    <mergeCell ref="O29:O30"/>
    <mergeCell ref="P31:P32"/>
    <mergeCell ref="M25:M26"/>
    <mergeCell ref="N27:N28"/>
    <mergeCell ref="Q33:Q34"/>
    <mergeCell ref="K21:K22"/>
    <mergeCell ref="L23:L24"/>
    <mergeCell ref="D7:D8"/>
    <mergeCell ref="B37:I37"/>
    <mergeCell ref="B38:I38"/>
    <mergeCell ref="I17:I18"/>
    <mergeCell ref="F11:F12"/>
    <mergeCell ref="G13:G14"/>
    <mergeCell ref="H15:H16"/>
    <mergeCell ref="E9:E10"/>
    <mergeCell ref="A35:A36"/>
    <mergeCell ref="A17:A18"/>
    <mergeCell ref="A21:A22"/>
    <mergeCell ref="A31:A32"/>
  </mergeCells>
  <printOptions/>
  <pageMargins left="0.7874015748031497" right="0.7874015748031497" top="0.984251968503937" bottom="0.35433070866141736" header="0.5118110236220472" footer="0.5118110236220472"/>
  <pageSetup firstPageNumber="8" useFirstPageNumber="1" horizontalDpi="600" verticalDpi="600" orientation="portrait" paperSize="9" scale="80" r:id="rId1"/>
  <headerFooter alignWithMargins="0">
    <oddFooter>&amp;C-&amp;P--</oddFooter>
  </headerFooter>
  <colBreaks count="1" manualBreakCount="1">
    <brk id="10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SheetLayoutView="100" workbookViewId="0" topLeftCell="A1">
      <selection activeCell="A1" sqref="A1"/>
    </sheetView>
  </sheetViews>
  <sheetFormatPr defaultColWidth="8.796875" defaultRowHeight="22.5" customHeight="1"/>
  <cols>
    <col min="1" max="2" width="10" style="6" customWidth="1"/>
    <col min="3" max="11" width="8.8984375" style="6" customWidth="1"/>
    <col min="12" max="21" width="8.69921875" style="6" customWidth="1"/>
    <col min="22" max="16384" width="9.09765625" style="6" customWidth="1"/>
  </cols>
  <sheetData>
    <row r="1" s="13" customFormat="1" ht="21.75" customHeight="1">
      <c r="A1" s="141" t="s">
        <v>276</v>
      </c>
    </row>
    <row r="2" spans="1:21" ht="21.75" customHeight="1" thickBot="1">
      <c r="A2" s="121" t="s">
        <v>227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 t="s">
        <v>303</v>
      </c>
    </row>
    <row r="3" spans="1:21" s="14" customFormat="1" ht="55.5" customHeight="1">
      <c r="A3" s="43"/>
      <c r="B3" s="116" t="s">
        <v>206</v>
      </c>
      <c r="C3" s="116" t="s">
        <v>228</v>
      </c>
      <c r="D3" s="116" t="s">
        <v>229</v>
      </c>
      <c r="E3" s="116" t="s">
        <v>230</v>
      </c>
      <c r="F3" s="116" t="s">
        <v>231</v>
      </c>
      <c r="G3" s="116" t="s">
        <v>232</v>
      </c>
      <c r="H3" s="116" t="s">
        <v>233</v>
      </c>
      <c r="I3" s="126" t="s">
        <v>277</v>
      </c>
      <c r="J3" s="120" t="s">
        <v>278</v>
      </c>
      <c r="K3" s="122" t="s">
        <v>156</v>
      </c>
      <c r="L3" s="123" t="s">
        <v>134</v>
      </c>
      <c r="M3" s="120" t="s">
        <v>133</v>
      </c>
      <c r="N3" s="116" t="s">
        <v>131</v>
      </c>
      <c r="O3" s="120" t="s">
        <v>135</v>
      </c>
      <c r="P3" s="120" t="s">
        <v>279</v>
      </c>
      <c r="Q3" s="120" t="s">
        <v>283</v>
      </c>
      <c r="R3" s="127" t="s">
        <v>132</v>
      </c>
      <c r="S3" s="124" t="s">
        <v>281</v>
      </c>
      <c r="T3" s="127" t="s">
        <v>280</v>
      </c>
      <c r="U3" s="122" t="s">
        <v>282</v>
      </c>
    </row>
    <row r="4" spans="1:21" ht="21.75" customHeight="1">
      <c r="A4" s="44" t="s">
        <v>6</v>
      </c>
      <c r="B4" s="70">
        <f>SUM(C4:U4)</f>
        <v>190571</v>
      </c>
      <c r="C4" s="70">
        <v>3549</v>
      </c>
      <c r="D4" s="70">
        <v>81</v>
      </c>
      <c r="E4" s="70">
        <v>7</v>
      </c>
      <c r="F4" s="70">
        <v>70</v>
      </c>
      <c r="G4" s="70">
        <v>14643</v>
      </c>
      <c r="H4" s="70">
        <v>62609</v>
      </c>
      <c r="I4" s="70">
        <v>965</v>
      </c>
      <c r="J4" s="70">
        <v>2040</v>
      </c>
      <c r="K4" s="71">
        <v>7910</v>
      </c>
      <c r="L4" s="78">
        <v>29913</v>
      </c>
      <c r="M4" s="70">
        <v>4253</v>
      </c>
      <c r="N4" s="70">
        <v>1734</v>
      </c>
      <c r="O4" s="70">
        <v>8693</v>
      </c>
      <c r="P4" s="70">
        <v>12173</v>
      </c>
      <c r="Q4" s="70">
        <v>7297</v>
      </c>
      <c r="R4" s="70">
        <v>1362</v>
      </c>
      <c r="S4" s="70">
        <v>26967</v>
      </c>
      <c r="T4" s="70">
        <v>3895</v>
      </c>
      <c r="U4" s="71">
        <v>2410</v>
      </c>
    </row>
    <row r="5" spans="1:21" ht="21.75" customHeight="1">
      <c r="A5" s="72" t="s">
        <v>7</v>
      </c>
      <c r="B5" s="73">
        <f aca="true" t="shared" si="0" ref="B5:B16">SUM(C5:U5)</f>
        <v>39108</v>
      </c>
      <c r="C5" s="73">
        <v>1695</v>
      </c>
      <c r="D5" s="74">
        <v>0</v>
      </c>
      <c r="E5" s="73">
        <v>197</v>
      </c>
      <c r="F5" s="73">
        <v>13</v>
      </c>
      <c r="G5" s="73">
        <v>2608</v>
      </c>
      <c r="H5" s="73">
        <v>16877</v>
      </c>
      <c r="I5" s="73">
        <v>115</v>
      </c>
      <c r="J5" s="73">
        <v>192</v>
      </c>
      <c r="K5" s="28">
        <v>1411</v>
      </c>
      <c r="L5" s="79">
        <v>5317</v>
      </c>
      <c r="M5" s="73">
        <v>505</v>
      </c>
      <c r="N5" s="73">
        <v>197</v>
      </c>
      <c r="O5" s="73">
        <v>1141</v>
      </c>
      <c r="P5" s="73">
        <v>2071</v>
      </c>
      <c r="Q5" s="73">
        <v>1022</v>
      </c>
      <c r="R5" s="73">
        <v>298</v>
      </c>
      <c r="S5" s="73">
        <v>4366</v>
      </c>
      <c r="T5" s="73">
        <v>695</v>
      </c>
      <c r="U5" s="28">
        <v>388</v>
      </c>
    </row>
    <row r="6" spans="1:21" ht="21.75" customHeight="1">
      <c r="A6" s="72" t="s">
        <v>8</v>
      </c>
      <c r="B6" s="73">
        <f t="shared" si="0"/>
        <v>75516</v>
      </c>
      <c r="C6" s="73">
        <v>1134</v>
      </c>
      <c r="D6" s="74">
        <v>0</v>
      </c>
      <c r="E6" s="73">
        <v>5</v>
      </c>
      <c r="F6" s="73">
        <v>4</v>
      </c>
      <c r="G6" s="73">
        <v>4082</v>
      </c>
      <c r="H6" s="73">
        <v>31840</v>
      </c>
      <c r="I6" s="73">
        <v>171</v>
      </c>
      <c r="J6" s="73">
        <v>1021</v>
      </c>
      <c r="K6" s="28">
        <v>2722</v>
      </c>
      <c r="L6" s="79">
        <v>10051</v>
      </c>
      <c r="M6" s="73">
        <v>1089</v>
      </c>
      <c r="N6" s="73">
        <v>540</v>
      </c>
      <c r="O6" s="73">
        <v>3349</v>
      </c>
      <c r="P6" s="73">
        <v>4059</v>
      </c>
      <c r="Q6" s="73">
        <v>2706</v>
      </c>
      <c r="R6" s="73">
        <v>521</v>
      </c>
      <c r="S6" s="73">
        <v>9594</v>
      </c>
      <c r="T6" s="73">
        <v>1219</v>
      </c>
      <c r="U6" s="28">
        <v>1409</v>
      </c>
    </row>
    <row r="7" spans="1:21" ht="21.75" customHeight="1">
      <c r="A7" s="72" t="s">
        <v>124</v>
      </c>
      <c r="B7" s="73">
        <f>SUM(C7:U7)</f>
        <v>218366</v>
      </c>
      <c r="C7" s="73">
        <v>5197</v>
      </c>
      <c r="D7" s="74">
        <v>124</v>
      </c>
      <c r="E7" s="73">
        <v>17</v>
      </c>
      <c r="F7" s="73">
        <v>105</v>
      </c>
      <c r="G7" s="73">
        <v>12691</v>
      </c>
      <c r="H7" s="73">
        <v>93385</v>
      </c>
      <c r="I7" s="73">
        <v>440</v>
      </c>
      <c r="J7" s="73">
        <v>2019</v>
      </c>
      <c r="K7" s="28">
        <v>8150</v>
      </c>
      <c r="L7" s="79">
        <v>24934</v>
      </c>
      <c r="M7" s="73">
        <v>2701</v>
      </c>
      <c r="N7" s="73">
        <v>1405</v>
      </c>
      <c r="O7" s="73">
        <v>9815</v>
      </c>
      <c r="P7" s="73">
        <v>12334</v>
      </c>
      <c r="Q7" s="73">
        <v>7102</v>
      </c>
      <c r="R7" s="73">
        <v>1787</v>
      </c>
      <c r="S7" s="73">
        <v>28090</v>
      </c>
      <c r="T7" s="73">
        <v>4095</v>
      </c>
      <c r="U7" s="28">
        <v>3975</v>
      </c>
    </row>
    <row r="8" spans="1:21" ht="21.75" customHeight="1">
      <c r="A8" s="72" t="s">
        <v>9</v>
      </c>
      <c r="B8" s="73">
        <f t="shared" si="0"/>
        <v>90945</v>
      </c>
      <c r="C8" s="73">
        <v>2938</v>
      </c>
      <c r="D8" s="73">
        <v>5</v>
      </c>
      <c r="E8" s="73">
        <v>3</v>
      </c>
      <c r="F8" s="73">
        <v>59</v>
      </c>
      <c r="G8" s="73">
        <v>5482</v>
      </c>
      <c r="H8" s="73">
        <v>34539</v>
      </c>
      <c r="I8" s="73">
        <v>215</v>
      </c>
      <c r="J8" s="73">
        <v>953</v>
      </c>
      <c r="K8" s="28">
        <v>4071</v>
      </c>
      <c r="L8" s="79">
        <v>12640</v>
      </c>
      <c r="M8" s="73">
        <v>1614</v>
      </c>
      <c r="N8" s="73">
        <v>731</v>
      </c>
      <c r="O8" s="73">
        <v>3725</v>
      </c>
      <c r="P8" s="73">
        <v>5400</v>
      </c>
      <c r="Q8" s="73">
        <v>3104</v>
      </c>
      <c r="R8" s="73">
        <v>1004</v>
      </c>
      <c r="S8" s="73">
        <v>11290</v>
      </c>
      <c r="T8" s="73">
        <v>1862</v>
      </c>
      <c r="U8" s="28">
        <v>1310</v>
      </c>
    </row>
    <row r="9" spans="1:21" ht="21.75" customHeight="1">
      <c r="A9" s="72" t="s">
        <v>10</v>
      </c>
      <c r="B9" s="73">
        <f t="shared" si="0"/>
        <v>56876</v>
      </c>
      <c r="C9" s="73">
        <v>2772</v>
      </c>
      <c r="D9" s="73">
        <v>1</v>
      </c>
      <c r="E9" s="73">
        <v>91</v>
      </c>
      <c r="F9" s="73">
        <v>13</v>
      </c>
      <c r="G9" s="73">
        <v>4226</v>
      </c>
      <c r="H9" s="73">
        <v>22275</v>
      </c>
      <c r="I9" s="73">
        <v>168</v>
      </c>
      <c r="J9" s="73">
        <v>306</v>
      </c>
      <c r="K9" s="28">
        <v>1761</v>
      </c>
      <c r="L9" s="79">
        <v>7950</v>
      </c>
      <c r="M9" s="73">
        <v>906</v>
      </c>
      <c r="N9" s="73">
        <v>308</v>
      </c>
      <c r="O9" s="73">
        <v>2167</v>
      </c>
      <c r="P9" s="73">
        <v>3694</v>
      </c>
      <c r="Q9" s="73">
        <v>1868</v>
      </c>
      <c r="R9" s="73">
        <v>529</v>
      </c>
      <c r="S9" s="73">
        <v>6226</v>
      </c>
      <c r="T9" s="73">
        <v>1150</v>
      </c>
      <c r="U9" s="28">
        <v>465</v>
      </c>
    </row>
    <row r="10" spans="1:21" ht="21.75" customHeight="1">
      <c r="A10" s="72" t="s">
        <v>11</v>
      </c>
      <c r="B10" s="73">
        <f t="shared" si="0"/>
        <v>34333</v>
      </c>
      <c r="C10" s="73">
        <v>402</v>
      </c>
      <c r="D10" s="73">
        <v>3</v>
      </c>
      <c r="E10" s="73">
        <v>0</v>
      </c>
      <c r="F10" s="73">
        <v>2</v>
      </c>
      <c r="G10" s="73">
        <v>1958</v>
      </c>
      <c r="H10" s="73">
        <v>13692</v>
      </c>
      <c r="I10" s="73">
        <v>81</v>
      </c>
      <c r="J10" s="73">
        <v>474</v>
      </c>
      <c r="K10" s="28">
        <v>1591</v>
      </c>
      <c r="L10" s="79">
        <v>4910</v>
      </c>
      <c r="M10" s="73">
        <v>627</v>
      </c>
      <c r="N10" s="73">
        <v>239</v>
      </c>
      <c r="O10" s="73">
        <v>1444</v>
      </c>
      <c r="P10" s="73">
        <v>1866</v>
      </c>
      <c r="Q10" s="73">
        <v>1179</v>
      </c>
      <c r="R10" s="73">
        <v>215</v>
      </c>
      <c r="S10" s="73">
        <v>4363</v>
      </c>
      <c r="T10" s="73">
        <v>747</v>
      </c>
      <c r="U10" s="28">
        <v>540</v>
      </c>
    </row>
    <row r="11" spans="1:21" ht="21.75" customHeight="1">
      <c r="A11" s="72" t="s">
        <v>12</v>
      </c>
      <c r="B11" s="73">
        <f t="shared" si="0"/>
        <v>21550</v>
      </c>
      <c r="C11" s="73">
        <v>299</v>
      </c>
      <c r="D11" s="73">
        <v>0</v>
      </c>
      <c r="E11" s="73">
        <v>21</v>
      </c>
      <c r="F11" s="73">
        <v>5</v>
      </c>
      <c r="G11" s="73">
        <v>1389</v>
      </c>
      <c r="H11" s="73">
        <v>10000</v>
      </c>
      <c r="I11" s="73">
        <v>37</v>
      </c>
      <c r="J11" s="73">
        <v>157</v>
      </c>
      <c r="K11" s="28">
        <v>1061</v>
      </c>
      <c r="L11" s="79">
        <v>2791</v>
      </c>
      <c r="M11" s="73">
        <v>262</v>
      </c>
      <c r="N11" s="73">
        <v>135</v>
      </c>
      <c r="O11" s="73">
        <v>648</v>
      </c>
      <c r="P11" s="73">
        <v>1188</v>
      </c>
      <c r="Q11" s="73">
        <v>519</v>
      </c>
      <c r="R11" s="73">
        <v>149</v>
      </c>
      <c r="S11" s="73">
        <v>2343</v>
      </c>
      <c r="T11" s="73">
        <v>246</v>
      </c>
      <c r="U11" s="28">
        <v>300</v>
      </c>
    </row>
    <row r="12" spans="1:21" ht="21.75" customHeight="1">
      <c r="A12" s="72" t="s">
        <v>339</v>
      </c>
      <c r="B12" s="73">
        <f>SUM(C12:U12)</f>
        <v>27283</v>
      </c>
      <c r="C12" s="73">
        <v>726</v>
      </c>
      <c r="D12" s="73">
        <v>0</v>
      </c>
      <c r="E12" s="82">
        <v>3</v>
      </c>
      <c r="F12" s="73">
        <v>3</v>
      </c>
      <c r="G12" s="73">
        <v>1740</v>
      </c>
      <c r="H12" s="73">
        <v>9886</v>
      </c>
      <c r="I12" s="73">
        <v>96</v>
      </c>
      <c r="J12" s="73">
        <v>370</v>
      </c>
      <c r="K12" s="28">
        <v>1120</v>
      </c>
      <c r="L12" s="79">
        <v>3556</v>
      </c>
      <c r="M12" s="73">
        <v>364</v>
      </c>
      <c r="N12" s="73">
        <v>218</v>
      </c>
      <c r="O12" s="73">
        <v>1082</v>
      </c>
      <c r="P12" s="73">
        <v>1694</v>
      </c>
      <c r="Q12" s="73">
        <v>1121</v>
      </c>
      <c r="R12" s="73">
        <v>241</v>
      </c>
      <c r="S12" s="73">
        <v>3738</v>
      </c>
      <c r="T12" s="73">
        <v>910</v>
      </c>
      <c r="U12" s="28">
        <v>415</v>
      </c>
    </row>
    <row r="13" spans="1:21" ht="21.75" customHeight="1">
      <c r="A13" s="72" t="s">
        <v>13</v>
      </c>
      <c r="B13" s="73">
        <f t="shared" si="0"/>
        <v>13185</v>
      </c>
      <c r="C13" s="73">
        <v>882</v>
      </c>
      <c r="D13" s="73">
        <v>0</v>
      </c>
      <c r="E13" s="73">
        <v>1176</v>
      </c>
      <c r="F13" s="73">
        <v>1</v>
      </c>
      <c r="G13" s="73">
        <v>1229</v>
      </c>
      <c r="H13" s="73">
        <v>3981</v>
      </c>
      <c r="I13" s="73">
        <v>15</v>
      </c>
      <c r="J13" s="73">
        <v>46</v>
      </c>
      <c r="K13" s="28">
        <v>352</v>
      </c>
      <c r="L13" s="79">
        <v>2159</v>
      </c>
      <c r="M13" s="73">
        <v>177</v>
      </c>
      <c r="N13" s="73">
        <v>45</v>
      </c>
      <c r="O13" s="73">
        <v>374</v>
      </c>
      <c r="P13" s="73">
        <v>789</v>
      </c>
      <c r="Q13" s="73">
        <v>377</v>
      </c>
      <c r="R13" s="73">
        <v>200</v>
      </c>
      <c r="S13" s="73">
        <v>1096</v>
      </c>
      <c r="T13" s="73">
        <v>261</v>
      </c>
      <c r="U13" s="28">
        <v>25</v>
      </c>
    </row>
    <row r="14" spans="1:21" ht="21.75" customHeight="1">
      <c r="A14" s="72" t="s">
        <v>14</v>
      </c>
      <c r="B14" s="73">
        <f t="shared" si="0"/>
        <v>12182</v>
      </c>
      <c r="C14" s="73">
        <v>1303</v>
      </c>
      <c r="D14" s="73">
        <v>0</v>
      </c>
      <c r="E14" s="73">
        <v>143</v>
      </c>
      <c r="F14" s="73">
        <v>3</v>
      </c>
      <c r="G14" s="73">
        <v>1096</v>
      </c>
      <c r="H14" s="73">
        <v>3768</v>
      </c>
      <c r="I14" s="73">
        <v>32</v>
      </c>
      <c r="J14" s="73">
        <v>52</v>
      </c>
      <c r="K14" s="28">
        <v>319</v>
      </c>
      <c r="L14" s="79">
        <v>1704</v>
      </c>
      <c r="M14" s="73">
        <v>207</v>
      </c>
      <c r="N14" s="73">
        <v>50</v>
      </c>
      <c r="O14" s="73">
        <v>521</v>
      </c>
      <c r="P14" s="73">
        <v>754</v>
      </c>
      <c r="Q14" s="73">
        <v>411</v>
      </c>
      <c r="R14" s="73">
        <v>173</v>
      </c>
      <c r="S14" s="73">
        <v>1254</v>
      </c>
      <c r="T14" s="73">
        <v>303</v>
      </c>
      <c r="U14" s="28">
        <v>89</v>
      </c>
    </row>
    <row r="15" spans="1:21" ht="21.75" customHeight="1">
      <c r="A15" s="72" t="s">
        <v>15</v>
      </c>
      <c r="B15" s="73">
        <f t="shared" si="0"/>
        <v>7114</v>
      </c>
      <c r="C15" s="73">
        <v>377</v>
      </c>
      <c r="D15" s="73">
        <v>1</v>
      </c>
      <c r="E15" s="73">
        <v>152</v>
      </c>
      <c r="F15" s="73">
        <v>10</v>
      </c>
      <c r="G15" s="73">
        <v>544</v>
      </c>
      <c r="H15" s="73">
        <v>2679</v>
      </c>
      <c r="I15" s="73">
        <v>20</v>
      </c>
      <c r="J15" s="73">
        <v>36</v>
      </c>
      <c r="K15" s="28">
        <v>271</v>
      </c>
      <c r="L15" s="79">
        <v>962</v>
      </c>
      <c r="M15" s="73">
        <v>119</v>
      </c>
      <c r="N15" s="73">
        <v>30</v>
      </c>
      <c r="O15" s="73">
        <v>307</v>
      </c>
      <c r="P15" s="73">
        <v>439</v>
      </c>
      <c r="Q15" s="73">
        <v>174</v>
      </c>
      <c r="R15" s="73">
        <v>96</v>
      </c>
      <c r="S15" s="73">
        <v>661</v>
      </c>
      <c r="T15" s="73">
        <v>186</v>
      </c>
      <c r="U15" s="28">
        <v>50</v>
      </c>
    </row>
    <row r="16" spans="1:21" ht="21.75" customHeight="1" thickBot="1">
      <c r="A16" s="60" t="s">
        <v>16</v>
      </c>
      <c r="B16" s="75">
        <f t="shared" si="0"/>
        <v>19438</v>
      </c>
      <c r="C16" s="75">
        <v>1020</v>
      </c>
      <c r="D16" s="75">
        <v>3</v>
      </c>
      <c r="E16" s="75">
        <v>3</v>
      </c>
      <c r="F16" s="75">
        <v>3</v>
      </c>
      <c r="G16" s="75">
        <v>1449</v>
      </c>
      <c r="H16" s="75">
        <v>7419</v>
      </c>
      <c r="I16" s="75">
        <v>97</v>
      </c>
      <c r="J16" s="75">
        <v>151</v>
      </c>
      <c r="K16" s="77">
        <v>640</v>
      </c>
      <c r="L16" s="80">
        <v>2233</v>
      </c>
      <c r="M16" s="75">
        <v>346</v>
      </c>
      <c r="N16" s="75">
        <v>110</v>
      </c>
      <c r="O16" s="75">
        <v>803</v>
      </c>
      <c r="P16" s="75">
        <v>1158</v>
      </c>
      <c r="Q16" s="75">
        <v>592</v>
      </c>
      <c r="R16" s="75">
        <v>193</v>
      </c>
      <c r="S16" s="75">
        <v>2481</v>
      </c>
      <c r="T16" s="75">
        <v>437</v>
      </c>
      <c r="U16" s="77">
        <v>300</v>
      </c>
    </row>
    <row r="17" spans="1:12" ht="21.75" customHeight="1">
      <c r="A17" s="81" t="s">
        <v>157</v>
      </c>
      <c r="J17" s="22"/>
      <c r="L17" s="81"/>
    </row>
    <row r="18" spans="1:21" ht="21.75" customHeight="1" thickBot="1">
      <c r="A18" s="121" t="s">
        <v>234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 t="s">
        <v>335</v>
      </c>
      <c r="U18" s="15"/>
    </row>
    <row r="19" spans="1:21" s="14" customFormat="1" ht="52.5" customHeight="1">
      <c r="A19" s="43"/>
      <c r="B19" s="116" t="s">
        <v>206</v>
      </c>
      <c r="C19" s="116" t="s">
        <v>231</v>
      </c>
      <c r="D19" s="116" t="s">
        <v>232</v>
      </c>
      <c r="E19" s="116" t="s">
        <v>233</v>
      </c>
      <c r="F19" s="126" t="s">
        <v>277</v>
      </c>
      <c r="G19" s="120" t="s">
        <v>278</v>
      </c>
      <c r="H19" s="120" t="s">
        <v>130</v>
      </c>
      <c r="I19" s="120" t="s">
        <v>134</v>
      </c>
      <c r="J19" s="120" t="s">
        <v>133</v>
      </c>
      <c r="K19" s="125" t="s">
        <v>131</v>
      </c>
      <c r="L19" s="123" t="s">
        <v>135</v>
      </c>
      <c r="M19" s="120" t="s">
        <v>136</v>
      </c>
      <c r="N19" s="120" t="s">
        <v>283</v>
      </c>
      <c r="O19" s="127" t="s">
        <v>132</v>
      </c>
      <c r="P19" s="129" t="s">
        <v>281</v>
      </c>
      <c r="Q19" s="25"/>
      <c r="R19" s="25"/>
      <c r="S19" s="25"/>
      <c r="T19" s="26"/>
      <c r="U19" s="27"/>
    </row>
    <row r="20" spans="1:21" ht="21.75" customHeight="1">
      <c r="A20" s="44" t="s">
        <v>6</v>
      </c>
      <c r="B20" s="70">
        <f>SUM(C20:U20)</f>
        <v>14652</v>
      </c>
      <c r="C20" s="70">
        <v>14</v>
      </c>
      <c r="D20" s="70">
        <v>1529</v>
      </c>
      <c r="E20" s="70">
        <v>1894</v>
      </c>
      <c r="F20" s="70">
        <v>5</v>
      </c>
      <c r="G20" s="70">
        <v>104</v>
      </c>
      <c r="H20" s="70">
        <v>207</v>
      </c>
      <c r="I20" s="70">
        <v>3956</v>
      </c>
      <c r="J20" s="70">
        <v>255</v>
      </c>
      <c r="K20" s="71">
        <v>601</v>
      </c>
      <c r="L20" s="78">
        <v>1880</v>
      </c>
      <c r="M20" s="70">
        <v>694</v>
      </c>
      <c r="N20" s="70">
        <v>590</v>
      </c>
      <c r="O20" s="70">
        <v>101</v>
      </c>
      <c r="P20" s="71">
        <v>2822</v>
      </c>
      <c r="Q20" s="29"/>
      <c r="R20" s="29"/>
      <c r="S20" s="29"/>
      <c r="T20" s="29"/>
      <c r="U20" s="29"/>
    </row>
    <row r="21" spans="1:21" ht="21.75" customHeight="1">
      <c r="A21" s="72" t="s">
        <v>7</v>
      </c>
      <c r="B21" s="73">
        <f aca="true" t="shared" si="1" ref="B21:B32">SUM(C21:U21)</f>
        <v>3461</v>
      </c>
      <c r="C21" s="73">
        <v>2</v>
      </c>
      <c r="D21" s="73">
        <v>358</v>
      </c>
      <c r="E21" s="73">
        <v>821</v>
      </c>
      <c r="F21" s="73">
        <v>3</v>
      </c>
      <c r="G21" s="73">
        <v>9</v>
      </c>
      <c r="H21" s="73">
        <v>73</v>
      </c>
      <c r="I21" s="73">
        <v>883</v>
      </c>
      <c r="J21" s="73">
        <v>49</v>
      </c>
      <c r="K21" s="28">
        <v>105</v>
      </c>
      <c r="L21" s="79">
        <v>324</v>
      </c>
      <c r="M21" s="73">
        <v>150</v>
      </c>
      <c r="N21" s="73">
        <v>117</v>
      </c>
      <c r="O21" s="73">
        <v>25</v>
      </c>
      <c r="P21" s="28">
        <v>542</v>
      </c>
      <c r="Q21" s="29"/>
      <c r="R21" s="29"/>
      <c r="S21" s="29"/>
      <c r="T21" s="29"/>
      <c r="U21" s="29"/>
    </row>
    <row r="22" spans="1:21" ht="21.75" customHeight="1">
      <c r="A22" s="72" t="s">
        <v>8</v>
      </c>
      <c r="B22" s="73">
        <f t="shared" si="1"/>
        <v>5372</v>
      </c>
      <c r="C22" s="82">
        <v>0</v>
      </c>
      <c r="D22" s="73">
        <v>400</v>
      </c>
      <c r="E22" s="73">
        <v>824</v>
      </c>
      <c r="F22" s="73">
        <v>3</v>
      </c>
      <c r="G22" s="73">
        <v>51</v>
      </c>
      <c r="H22" s="73">
        <v>72</v>
      </c>
      <c r="I22" s="73">
        <v>1405</v>
      </c>
      <c r="J22" s="73">
        <v>79</v>
      </c>
      <c r="K22" s="28">
        <v>242</v>
      </c>
      <c r="L22" s="79">
        <v>808</v>
      </c>
      <c r="M22" s="73">
        <v>258</v>
      </c>
      <c r="N22" s="73">
        <v>196</v>
      </c>
      <c r="O22" s="73">
        <v>24</v>
      </c>
      <c r="P22" s="28">
        <v>1010</v>
      </c>
      <c r="Q22" s="29"/>
      <c r="R22" s="29"/>
      <c r="S22" s="29"/>
      <c r="T22" s="29"/>
      <c r="U22" s="29"/>
    </row>
    <row r="23" spans="1:21" ht="21.75" customHeight="1">
      <c r="A23" s="72" t="s">
        <v>124</v>
      </c>
      <c r="B23" s="73">
        <f t="shared" si="1"/>
        <v>13701</v>
      </c>
      <c r="C23" s="73">
        <v>20</v>
      </c>
      <c r="D23" s="73">
        <v>1521</v>
      </c>
      <c r="E23" s="73">
        <v>1653</v>
      </c>
      <c r="F23" s="73">
        <v>6</v>
      </c>
      <c r="G23" s="73">
        <v>81</v>
      </c>
      <c r="H23" s="73">
        <v>250</v>
      </c>
      <c r="I23" s="73">
        <v>3168</v>
      </c>
      <c r="J23" s="73">
        <v>172</v>
      </c>
      <c r="K23" s="28">
        <v>640</v>
      </c>
      <c r="L23" s="79">
        <v>2175</v>
      </c>
      <c r="M23" s="73">
        <v>632</v>
      </c>
      <c r="N23" s="73">
        <v>500</v>
      </c>
      <c r="O23" s="73">
        <v>111</v>
      </c>
      <c r="P23" s="28">
        <v>2772</v>
      </c>
      <c r="Q23" s="30"/>
      <c r="R23" s="30"/>
      <c r="S23" s="30"/>
      <c r="T23" s="30"/>
      <c r="U23" s="30"/>
    </row>
    <row r="24" spans="1:21" ht="21.75" customHeight="1">
      <c r="A24" s="72" t="s">
        <v>9</v>
      </c>
      <c r="B24" s="73">
        <f t="shared" si="1"/>
        <v>6678</v>
      </c>
      <c r="C24" s="73">
        <v>11</v>
      </c>
      <c r="D24" s="73">
        <v>608</v>
      </c>
      <c r="E24" s="73">
        <v>1024</v>
      </c>
      <c r="F24" s="73">
        <v>2</v>
      </c>
      <c r="G24" s="73">
        <v>45</v>
      </c>
      <c r="H24" s="73">
        <v>125</v>
      </c>
      <c r="I24" s="73">
        <v>1722</v>
      </c>
      <c r="J24" s="73">
        <v>77</v>
      </c>
      <c r="K24" s="28">
        <v>413</v>
      </c>
      <c r="L24" s="79">
        <v>942</v>
      </c>
      <c r="M24" s="73">
        <v>283</v>
      </c>
      <c r="N24" s="73">
        <v>267</v>
      </c>
      <c r="O24" s="73">
        <v>41</v>
      </c>
      <c r="P24" s="28">
        <v>1118</v>
      </c>
      <c r="Q24" s="29"/>
      <c r="R24" s="29"/>
      <c r="S24" s="29"/>
      <c r="T24" s="29"/>
      <c r="U24" s="29"/>
    </row>
    <row r="25" spans="1:21" ht="21.75" customHeight="1">
      <c r="A25" s="72" t="s">
        <v>74</v>
      </c>
      <c r="B25" s="173">
        <v>5040</v>
      </c>
      <c r="C25" s="82">
        <v>0</v>
      </c>
      <c r="D25" s="73">
        <v>526</v>
      </c>
      <c r="E25" s="73">
        <v>943</v>
      </c>
      <c r="F25" s="73">
        <v>4</v>
      </c>
      <c r="G25" s="73">
        <v>12</v>
      </c>
      <c r="H25" s="73">
        <v>54</v>
      </c>
      <c r="I25" s="73">
        <v>1364</v>
      </c>
      <c r="J25" s="73">
        <v>66</v>
      </c>
      <c r="K25" s="28">
        <v>155</v>
      </c>
      <c r="L25" s="79">
        <v>501</v>
      </c>
      <c r="M25" s="73">
        <v>233</v>
      </c>
      <c r="N25" s="73">
        <v>242</v>
      </c>
      <c r="O25" s="73">
        <v>37</v>
      </c>
      <c r="P25" s="28">
        <v>901</v>
      </c>
      <c r="Q25" s="29"/>
      <c r="R25" s="29"/>
      <c r="S25" s="29"/>
      <c r="T25" s="29"/>
      <c r="U25" s="29"/>
    </row>
    <row r="26" spans="1:21" ht="21.75" customHeight="1">
      <c r="A26" s="72" t="s">
        <v>11</v>
      </c>
      <c r="B26" s="73">
        <f t="shared" si="1"/>
        <v>2271</v>
      </c>
      <c r="C26" s="82">
        <v>0</v>
      </c>
      <c r="D26" s="73">
        <v>173</v>
      </c>
      <c r="E26" s="73">
        <v>292</v>
      </c>
      <c r="F26" s="74" t="s">
        <v>340</v>
      </c>
      <c r="G26" s="73">
        <v>16</v>
      </c>
      <c r="H26" s="73">
        <v>25</v>
      </c>
      <c r="I26" s="73">
        <v>625</v>
      </c>
      <c r="J26" s="73">
        <v>26</v>
      </c>
      <c r="K26" s="28">
        <v>180</v>
      </c>
      <c r="L26" s="79">
        <v>303</v>
      </c>
      <c r="M26" s="73">
        <v>114</v>
      </c>
      <c r="N26" s="73">
        <v>103</v>
      </c>
      <c r="O26" s="73">
        <v>12</v>
      </c>
      <c r="P26" s="28">
        <v>402</v>
      </c>
      <c r="Q26" s="29"/>
      <c r="R26" s="29"/>
      <c r="S26" s="29"/>
      <c r="T26" s="29"/>
      <c r="U26" s="29"/>
    </row>
    <row r="27" spans="1:21" ht="21.75" customHeight="1">
      <c r="A27" s="72" t="s">
        <v>12</v>
      </c>
      <c r="B27" s="73">
        <f t="shared" si="1"/>
        <v>1543</v>
      </c>
      <c r="C27" s="73">
        <v>1</v>
      </c>
      <c r="D27" s="73">
        <v>148</v>
      </c>
      <c r="E27" s="73">
        <v>385</v>
      </c>
      <c r="F27" s="74" t="s">
        <v>340</v>
      </c>
      <c r="G27" s="73">
        <v>6</v>
      </c>
      <c r="H27" s="73">
        <v>27</v>
      </c>
      <c r="I27" s="73">
        <v>394</v>
      </c>
      <c r="J27" s="73">
        <v>18</v>
      </c>
      <c r="K27" s="28">
        <v>60</v>
      </c>
      <c r="L27" s="79">
        <v>129</v>
      </c>
      <c r="M27" s="73">
        <v>62</v>
      </c>
      <c r="N27" s="73">
        <v>66</v>
      </c>
      <c r="O27" s="73">
        <v>10</v>
      </c>
      <c r="P27" s="28">
        <v>237</v>
      </c>
      <c r="Q27" s="29"/>
      <c r="R27" s="29"/>
      <c r="S27" s="29"/>
      <c r="T27" s="29"/>
      <c r="U27" s="29"/>
    </row>
    <row r="28" spans="1:21" ht="21.75" customHeight="1">
      <c r="A28" s="72" t="s">
        <v>339</v>
      </c>
      <c r="B28" s="73">
        <f>SUM(C28:U28)</f>
        <v>1657</v>
      </c>
      <c r="C28" s="82">
        <v>0</v>
      </c>
      <c r="D28" s="73">
        <v>178</v>
      </c>
      <c r="E28" s="73">
        <v>329</v>
      </c>
      <c r="F28" s="82">
        <v>0</v>
      </c>
      <c r="G28" s="73">
        <v>2</v>
      </c>
      <c r="H28" s="73">
        <v>33</v>
      </c>
      <c r="I28" s="73">
        <v>345</v>
      </c>
      <c r="J28" s="73">
        <v>13</v>
      </c>
      <c r="K28" s="28">
        <v>113</v>
      </c>
      <c r="L28" s="79">
        <v>194</v>
      </c>
      <c r="M28" s="73">
        <v>91</v>
      </c>
      <c r="N28" s="73">
        <v>72</v>
      </c>
      <c r="O28" s="73">
        <v>6</v>
      </c>
      <c r="P28" s="28">
        <v>281</v>
      </c>
      <c r="Q28" s="29"/>
      <c r="R28" s="29"/>
      <c r="S28" s="29"/>
      <c r="T28" s="29"/>
      <c r="U28" s="29"/>
    </row>
    <row r="29" spans="1:21" ht="21.75" customHeight="1">
      <c r="A29" s="72" t="s">
        <v>13</v>
      </c>
      <c r="B29" s="73">
        <f t="shared" si="1"/>
        <v>1131</v>
      </c>
      <c r="C29" s="83">
        <v>0</v>
      </c>
      <c r="D29" s="73">
        <v>208</v>
      </c>
      <c r="E29" s="73">
        <v>203</v>
      </c>
      <c r="F29" s="73">
        <v>1</v>
      </c>
      <c r="G29" s="83">
        <v>0</v>
      </c>
      <c r="H29" s="73">
        <v>14</v>
      </c>
      <c r="I29" s="73">
        <v>344</v>
      </c>
      <c r="J29" s="73">
        <v>10</v>
      </c>
      <c r="K29" s="28">
        <v>12</v>
      </c>
      <c r="L29" s="79">
        <v>71</v>
      </c>
      <c r="M29" s="73">
        <v>45</v>
      </c>
      <c r="N29" s="73">
        <v>49</v>
      </c>
      <c r="O29" s="73">
        <v>16</v>
      </c>
      <c r="P29" s="28">
        <v>158</v>
      </c>
      <c r="Q29" s="29"/>
      <c r="R29" s="29"/>
      <c r="S29" s="29"/>
      <c r="T29" s="29"/>
      <c r="U29" s="29"/>
    </row>
    <row r="30" spans="1:21" s="16" customFormat="1" ht="21.75" customHeight="1">
      <c r="A30" s="84" t="s">
        <v>67</v>
      </c>
      <c r="B30" s="73">
        <f t="shared" si="1"/>
        <v>1015</v>
      </c>
      <c r="C30" s="85">
        <v>3</v>
      </c>
      <c r="D30" s="85">
        <v>169</v>
      </c>
      <c r="E30" s="85">
        <v>181</v>
      </c>
      <c r="F30" s="86">
        <v>0</v>
      </c>
      <c r="G30" s="85">
        <v>1</v>
      </c>
      <c r="H30" s="85">
        <v>17</v>
      </c>
      <c r="I30" s="85">
        <v>289</v>
      </c>
      <c r="J30" s="85">
        <v>6</v>
      </c>
      <c r="K30" s="31">
        <v>15</v>
      </c>
      <c r="L30" s="87">
        <v>87</v>
      </c>
      <c r="M30" s="85">
        <v>31</v>
      </c>
      <c r="N30" s="85">
        <v>33</v>
      </c>
      <c r="O30" s="85">
        <v>9</v>
      </c>
      <c r="P30" s="31">
        <v>174</v>
      </c>
      <c r="Q30" s="32"/>
      <c r="R30" s="32"/>
      <c r="S30" s="32"/>
      <c r="T30" s="32"/>
      <c r="U30" s="32"/>
    </row>
    <row r="31" spans="1:21" ht="21.75" customHeight="1">
      <c r="A31" s="72" t="s">
        <v>15</v>
      </c>
      <c r="B31" s="73">
        <f t="shared" si="1"/>
        <v>617</v>
      </c>
      <c r="C31" s="73">
        <v>1</v>
      </c>
      <c r="D31" s="73">
        <v>78</v>
      </c>
      <c r="E31" s="73">
        <v>194</v>
      </c>
      <c r="F31" s="82">
        <v>0</v>
      </c>
      <c r="G31" s="73">
        <v>0</v>
      </c>
      <c r="H31" s="73">
        <v>33</v>
      </c>
      <c r="I31" s="73">
        <v>145</v>
      </c>
      <c r="J31" s="73">
        <v>5</v>
      </c>
      <c r="K31" s="28">
        <v>8</v>
      </c>
      <c r="L31" s="79">
        <v>32</v>
      </c>
      <c r="M31" s="73">
        <v>18</v>
      </c>
      <c r="N31" s="73">
        <v>24</v>
      </c>
      <c r="O31" s="73">
        <v>8</v>
      </c>
      <c r="P31" s="28">
        <v>71</v>
      </c>
      <c r="Q31" s="29"/>
      <c r="R31" s="29"/>
      <c r="S31" s="29"/>
      <c r="T31" s="29"/>
      <c r="U31" s="29"/>
    </row>
    <row r="32" spans="1:21" ht="21.75" customHeight="1" thickBot="1">
      <c r="A32" s="60" t="s">
        <v>16</v>
      </c>
      <c r="B32" s="75">
        <f t="shared" si="1"/>
        <v>1240</v>
      </c>
      <c r="C32" s="76">
        <v>0</v>
      </c>
      <c r="D32" s="75">
        <v>166</v>
      </c>
      <c r="E32" s="75">
        <v>204</v>
      </c>
      <c r="F32" s="76">
        <v>0</v>
      </c>
      <c r="G32" s="75">
        <v>5</v>
      </c>
      <c r="H32" s="75">
        <v>16</v>
      </c>
      <c r="I32" s="75">
        <v>253</v>
      </c>
      <c r="J32" s="75">
        <v>9</v>
      </c>
      <c r="K32" s="77">
        <v>127</v>
      </c>
      <c r="L32" s="79">
        <v>142</v>
      </c>
      <c r="M32" s="75">
        <v>55</v>
      </c>
      <c r="N32" s="75">
        <v>46</v>
      </c>
      <c r="O32" s="75">
        <v>9</v>
      </c>
      <c r="P32" s="77">
        <v>208</v>
      </c>
      <c r="Q32" s="29"/>
      <c r="R32" s="29"/>
      <c r="S32" s="29"/>
      <c r="T32" s="29"/>
      <c r="U32" s="29"/>
    </row>
    <row r="33" spans="10:12" ht="21.75" customHeight="1">
      <c r="J33" s="22"/>
      <c r="L33" s="128"/>
    </row>
  </sheetData>
  <printOptions/>
  <pageMargins left="0.75" right="0.75" top="1" bottom="1" header="0.512" footer="0.512"/>
  <pageSetup firstPageNumber="10" useFirstPageNumber="1" horizontalDpi="600" verticalDpi="600" orientation="portrait" paperSize="9" scale="88" r:id="rId1"/>
  <headerFooter alignWithMargins="0">
    <oddFooter>&amp;C-&amp;P--</oddFooter>
  </headerFooter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cityokazaki</cp:lastModifiedBy>
  <cp:lastPrinted>2011-11-08T03:09:51Z</cp:lastPrinted>
  <dcterms:created xsi:type="dcterms:W3CDTF">2001-12-03T01:12:48Z</dcterms:created>
  <dcterms:modified xsi:type="dcterms:W3CDTF">2011-11-08T04:07:02Z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-130254225</vt:i4>
  </property>
  <property fmtid="{D5CDD505-2E9C-101B-9397-08002B2CF9AE}" pid="3" name="_EmailSubject">
    <vt:lpwstr>統計担当者　様　「２０１０西三河の統計」のデータについて（送付）</vt:lpwstr>
  </property>
  <property fmtid="{D5CDD505-2E9C-101B-9397-08002B2CF9AE}" pid="4" name="_AuthorEmail">
    <vt:lpwstr>jyousys@city.kariya.lg.jp</vt:lpwstr>
  </property>
  <property fmtid="{D5CDD505-2E9C-101B-9397-08002B2CF9AE}" pid="5" name="_AuthorEmailDisplayName">
    <vt:lpwstr>0040 情報システム課</vt:lpwstr>
  </property>
  <property fmtid="{D5CDD505-2E9C-101B-9397-08002B2CF9AE}" pid="6" name="_ReviewingToolsShownOnce">
    <vt:lpwstr/>
  </property>
</Properties>
</file>